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тепло" sheetId="1" r:id="rId1"/>
  </sheets>
  <definedNames>
    <definedName name="_xlnm.Print_Area" localSheetId="0">'тепло'!$A$1:$H$173</definedName>
  </definedNames>
  <calcPr fullCalcOnLoad="1"/>
</workbook>
</file>

<file path=xl/sharedStrings.xml><?xml version="1.0" encoding="utf-8"?>
<sst xmlns="http://schemas.openxmlformats.org/spreadsheetml/2006/main" count="436" uniqueCount="325">
  <si>
    <t xml:space="preserve">        Довідка щодо розміру діючих тарифів на послуги теплопостачання </t>
  </si>
  <si>
    <t>Дата введення тарифів</t>
  </si>
  <si>
    <t xml:space="preserve">                                        Тарифи, грн. з ПДВ</t>
  </si>
  <si>
    <t>Населені пункти, райони</t>
  </si>
  <si>
    <t>Населення</t>
  </si>
  <si>
    <t xml:space="preserve">Релігійні </t>
  </si>
  <si>
    <t xml:space="preserve">Бюджетні </t>
  </si>
  <si>
    <t xml:space="preserve">Інші </t>
  </si>
  <si>
    <t>Вартість</t>
  </si>
  <si>
    <t>Опалення</t>
  </si>
  <si>
    <t>Підігрів</t>
  </si>
  <si>
    <t>установи</t>
  </si>
  <si>
    <t>організації</t>
  </si>
  <si>
    <t>споживачі</t>
  </si>
  <si>
    <t>1 Гкал</t>
  </si>
  <si>
    <t>1 кв. м</t>
  </si>
  <si>
    <t>1 куб.м</t>
  </si>
  <si>
    <t>1 Гкал/ 1 м3 г.в.</t>
  </si>
  <si>
    <t>міста, р/ц</t>
  </si>
  <si>
    <t>інші н.п.</t>
  </si>
  <si>
    <t>з 01.12.08  для населення, з 03.01.09 - для бюджетних установ та інших</t>
  </si>
  <si>
    <t>31,80 (сез)</t>
  </si>
  <si>
    <t>73,95 (з р/суш)
 68,34 (без р/с)</t>
  </si>
  <si>
    <t>265,12                                          252,70 вик. послуг</t>
  </si>
  <si>
    <t>5,45/1,13</t>
  </si>
  <si>
    <t xml:space="preserve">ПрАТ "Теплоенергетичний центр Роганського промвузла"   </t>
  </si>
  <si>
    <t>з 01.12.08  для населення, з 30.12.08 - для бюджетних установ та інших</t>
  </si>
  <si>
    <t>28,74 (сез)</t>
  </si>
  <si>
    <t>71,37 (з р/суш)
 65,97 (без р/с)</t>
  </si>
  <si>
    <t>1133,22/62,35</t>
  </si>
  <si>
    <t>1133,22/61,55</t>
  </si>
  <si>
    <t>3,75/0,86</t>
  </si>
  <si>
    <t xml:space="preserve">КП БРР "Балаклійські теплові мережі" </t>
  </si>
  <si>
    <t>38,50 (сез)</t>
  </si>
  <si>
    <t>м.Балаклія</t>
  </si>
  <si>
    <t xml:space="preserve">                                                   з 01.12.08</t>
  </si>
  <si>
    <t>6,52/1,53</t>
  </si>
  <si>
    <t>5,79/1,53</t>
  </si>
  <si>
    <t>сел.Червоний Донець Балакл. р-ну</t>
  </si>
  <si>
    <t xml:space="preserve">                                                       з 01.12.08</t>
  </si>
  <si>
    <t>7,49/1,46</t>
  </si>
  <si>
    <t>6,67/1,46</t>
  </si>
  <si>
    <t>сел. Савинці  "</t>
  </si>
  <si>
    <t>12,08/2,37</t>
  </si>
  <si>
    <t>10,77/2,37</t>
  </si>
  <si>
    <t xml:space="preserve"> с. Довгалівка</t>
  </si>
  <si>
    <t>с. Пришиб, Жовтневе</t>
  </si>
  <si>
    <t>7,02/2,36</t>
  </si>
  <si>
    <t>с.Червона Гусарівка</t>
  </si>
  <si>
    <t>7,79/2,53</t>
  </si>
  <si>
    <t>с.Шевелівка</t>
  </si>
  <si>
    <t>с.Яковенкове</t>
  </si>
  <si>
    <t>9,46/5,06</t>
  </si>
  <si>
    <t>с.Борщівка</t>
  </si>
  <si>
    <t>2,99/1,24</t>
  </si>
  <si>
    <t>с.Веселе</t>
  </si>
  <si>
    <t>з 01.12.08</t>
  </si>
  <si>
    <t>с.Петрівське</t>
  </si>
  <si>
    <t xml:space="preserve">ТОВ "Близнюківський райсількомунгосп" </t>
  </si>
  <si>
    <t>смт Близнюки</t>
  </si>
  <si>
    <t>з 15.10.08</t>
  </si>
  <si>
    <t xml:space="preserve">інд. опалення </t>
  </si>
  <si>
    <t xml:space="preserve">с.Новонадеждине </t>
  </si>
  <si>
    <t xml:space="preserve"> з 15.10.08</t>
  </si>
  <si>
    <t>с.Уплатне (на електроенергії)</t>
  </si>
  <si>
    <t>з використанням природного газу</t>
  </si>
  <si>
    <t>на твердому паливі</t>
  </si>
  <si>
    <t>39,70 (сез)</t>
  </si>
  <si>
    <t xml:space="preserve">9,20 (сез) </t>
  </si>
  <si>
    <t>3,82                7,64 (сез)          4,85/2,79</t>
  </si>
  <si>
    <t xml:space="preserve">с.Богуславка </t>
  </si>
  <si>
    <t>5,60              11,20 (сез)    8,42/2,78</t>
  </si>
  <si>
    <t>с.Вище Солоне</t>
  </si>
  <si>
    <t>с.Дружелюбівка</t>
  </si>
  <si>
    <t>с.Підвисоке</t>
  </si>
  <si>
    <t>с.Чернещина</t>
  </si>
  <si>
    <t>Вовчанське ПТМ</t>
  </si>
  <si>
    <t>37,35 (сез)</t>
  </si>
  <si>
    <t>м.Вовчанськ</t>
  </si>
  <si>
    <t xml:space="preserve"> з 01.12.08 для нас., з 01.01.09 - бюдж., з 20.12.08 -інш.</t>
  </si>
  <si>
    <t xml:space="preserve">смт.Вільча                                                        </t>
  </si>
  <si>
    <t>смт.Ст.Салтів</t>
  </si>
  <si>
    <t xml:space="preserve">с.Юрченкове                                                                    </t>
  </si>
  <si>
    <t>з 01.07.08</t>
  </si>
  <si>
    <t>37,99 (сез)</t>
  </si>
  <si>
    <t xml:space="preserve">м.Ізюм </t>
  </si>
  <si>
    <t>проект (сесія 21.01.09)</t>
  </si>
  <si>
    <t>6,04/1,50</t>
  </si>
  <si>
    <t>5,35/1,50</t>
  </si>
  <si>
    <t xml:space="preserve">смт. Червоний Оскіл  </t>
  </si>
  <si>
    <t>з 1.01.09</t>
  </si>
  <si>
    <t>з 12.11.08</t>
  </si>
  <si>
    <t xml:space="preserve">Красноградське ПТМ  </t>
  </si>
  <si>
    <t>33,73 (сез)</t>
  </si>
  <si>
    <t>м.Красноград</t>
  </si>
  <si>
    <t>11,37 (сез.)</t>
  </si>
  <si>
    <t>7,32 (сез.)</t>
  </si>
  <si>
    <t>с.Наталине Красноградського р-ну</t>
  </si>
  <si>
    <t>с.Піщанка     "-"</t>
  </si>
  <si>
    <t>с.Хрестищі    "-"</t>
  </si>
  <si>
    <t>39,43 (сез)</t>
  </si>
  <si>
    <t>145,15 за 1Гкал +1,97 за 1 м2/міс.</t>
  </si>
  <si>
    <t>6,08/1,97</t>
  </si>
  <si>
    <t xml:space="preserve">смт.Краснопавлівка Лозівського р-ну                                             </t>
  </si>
  <si>
    <t xml:space="preserve">с.Єлизаветівка                         </t>
  </si>
  <si>
    <t>смт Орілька</t>
  </si>
  <si>
    <t xml:space="preserve">с.Миколаївка              </t>
  </si>
  <si>
    <t xml:space="preserve">с.Катеринівка </t>
  </si>
  <si>
    <t xml:space="preserve">                                        Тарифи, грн.</t>
  </si>
  <si>
    <t>с. Новоселівка Нововодолазької сел. ради</t>
  </si>
  <si>
    <t>з 01.12.08 населення, з 19.12 08 інші</t>
  </si>
  <si>
    <t xml:space="preserve">с. Ватутіно </t>
  </si>
  <si>
    <t>з 19.12 08</t>
  </si>
  <si>
    <t xml:space="preserve">с. Просяне </t>
  </si>
  <si>
    <t>с. Меліхівка</t>
  </si>
  <si>
    <t xml:space="preserve">с. Охоче </t>
  </si>
  <si>
    <t xml:space="preserve">с. Сосонівка </t>
  </si>
  <si>
    <t xml:space="preserve">смт. Нова Водолага </t>
  </si>
  <si>
    <t xml:space="preserve">сел.Бірки </t>
  </si>
  <si>
    <t xml:space="preserve">с. Старовіровка </t>
  </si>
  <si>
    <t xml:space="preserve">с.Караван </t>
  </si>
  <si>
    <t xml:space="preserve">с. Станичне </t>
  </si>
  <si>
    <t>з 16.10.06 - для населення, з 01.01.09 - інші</t>
  </si>
  <si>
    <t>30,36 (сез)</t>
  </si>
  <si>
    <t>5,00/1,30</t>
  </si>
  <si>
    <t>45,18 (сез)</t>
  </si>
  <si>
    <t xml:space="preserve">м.Барвінкове </t>
  </si>
  <si>
    <t>з 15.12.08 для нас., з 01.01.09 для бюдж., інш.</t>
  </si>
  <si>
    <t>4,90   9,80(сез.)</t>
  </si>
  <si>
    <t>4,46   8,92(сез.)</t>
  </si>
  <si>
    <t>м.Дергачі</t>
  </si>
  <si>
    <t xml:space="preserve">                                                 з 01.12.08</t>
  </si>
  <si>
    <t>8,91/2,26</t>
  </si>
  <si>
    <t>7,97/2,19</t>
  </si>
  <si>
    <t>сел.М. Данилівка</t>
  </si>
  <si>
    <t xml:space="preserve"> сел. Черкаська Лозова</t>
  </si>
  <si>
    <t xml:space="preserve"> з 15.10.07 населення,з 15.10.08 бюджет</t>
  </si>
  <si>
    <t>сел.Золочів</t>
  </si>
  <si>
    <t xml:space="preserve"> з 17.10.07</t>
  </si>
  <si>
    <t>с.Одноробівка Золоч. р-ну</t>
  </si>
  <si>
    <t xml:space="preserve"> з 15.10.07</t>
  </si>
  <si>
    <t>м.Куп"янськ</t>
  </si>
  <si>
    <t>з 04.12.08 бюджет, інші, з 06.12.08 населення</t>
  </si>
  <si>
    <t>9,04(сез.)</t>
  </si>
  <si>
    <t>6,15/2,08</t>
  </si>
  <si>
    <t xml:space="preserve">сел. Глушківка Куп"янського р-ну  </t>
  </si>
  <si>
    <t>з 30.10.08</t>
  </si>
  <si>
    <t>сел.Грушівка        "</t>
  </si>
  <si>
    <t>11,41/5,47</t>
  </si>
  <si>
    <t>сел.  Кіндрашівка        "</t>
  </si>
  <si>
    <t xml:space="preserve">с. Курилівка, Новоосинове, Подоли </t>
  </si>
  <si>
    <t>6,94/2,46</t>
  </si>
  <si>
    <t xml:space="preserve">с.Лісна Стінка  </t>
  </si>
  <si>
    <t>с.Петропавлівка, Гусинка, Петрівка, Сенькове, Ягідне     "</t>
  </si>
  <si>
    <t>м.Люботин</t>
  </si>
  <si>
    <t>11,27/4,58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</si>
  <si>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</si>
  <si>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 xml:space="preserve"> з 15.12.08  нас., з 26.12.08 - інші</t>
  </si>
  <si>
    <t>5,11/1,17</t>
  </si>
  <si>
    <t>4,58/1,13</t>
  </si>
  <si>
    <t xml:space="preserve">смт.Шевченкове </t>
  </si>
  <si>
    <t xml:space="preserve">  з 01.06.08</t>
  </si>
  <si>
    <t>12,30/4,47</t>
  </si>
  <si>
    <t>10,89/4,36</t>
  </si>
  <si>
    <t>с.Безмятежне Шевченківського р-ну</t>
  </si>
  <si>
    <t xml:space="preserve"> з 17.03.08</t>
  </si>
  <si>
    <t>с.Борівське     "</t>
  </si>
  <si>
    <t>с.Гетьманівка    "</t>
  </si>
  <si>
    <t>с.Петрівка     "</t>
  </si>
  <si>
    <t>с.Сподобівка     "</t>
  </si>
  <si>
    <t>с.Старовірівка     "</t>
  </si>
  <si>
    <t>ТОВ "Котельні лікарняного комплексу"</t>
  </si>
  <si>
    <t>46,97 (сез)</t>
  </si>
  <si>
    <t>м.Харків</t>
  </si>
  <si>
    <t>з 30.12.08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</si>
  <si>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</si>
  <si>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з 16.12.08  </t>
  </si>
  <si>
    <t>м.Богодухів</t>
  </si>
  <si>
    <t xml:space="preserve"> з 01.12.08 населення, з 16.12.08 інші</t>
  </si>
  <si>
    <t>17,06/8,53</t>
  </si>
  <si>
    <t>14,40 (сез.)</t>
  </si>
  <si>
    <t>м.Валки</t>
  </si>
  <si>
    <t xml:space="preserve"> з 01.12.08 населення, з 23.12.08 інші</t>
  </si>
  <si>
    <t>4,07                           8,14 (сез.)</t>
  </si>
  <si>
    <t>с.Ков"яги Валківського р-ну</t>
  </si>
  <si>
    <t>Рішенням Ков"язької селищної ради від 17.03.09 №31 з 17.03.09</t>
  </si>
  <si>
    <t>с.Серпневе Валківського р-ну</t>
  </si>
  <si>
    <t>Рішення Благодатненської сільради від 18.03.09 б/№ з 18.03.09</t>
  </si>
  <si>
    <t>сел.Старий Мерчик      "</t>
  </si>
  <si>
    <t>з 19.12.08</t>
  </si>
  <si>
    <t>с.Шарівка Валківського р-ну</t>
  </si>
  <si>
    <t>з 16.12.08</t>
  </si>
  <si>
    <t>смт Великий Бурлук</t>
  </si>
  <si>
    <t>з 13.01.09</t>
  </si>
  <si>
    <t>с.Геніївка  Зміївського р-ну</t>
  </si>
  <si>
    <t>з 18.12.08</t>
  </si>
  <si>
    <t xml:space="preserve">сел.Донець  </t>
  </si>
  <si>
    <t xml:space="preserve">с.Лиман     </t>
  </si>
  <si>
    <t>с.В"язова Краснокутського р-ну</t>
  </si>
  <si>
    <t xml:space="preserve">с.Качалівка         </t>
  </si>
  <si>
    <t>з 12.12.08</t>
  </si>
  <si>
    <t>с.Козіївка</t>
  </si>
  <si>
    <t xml:space="preserve">с.Колонтаїв     </t>
  </si>
  <si>
    <t>з 11.12.08</t>
  </si>
  <si>
    <t xml:space="preserve">смт Костянтинівка    </t>
  </si>
  <si>
    <t>з 22.12.08</t>
  </si>
  <si>
    <t xml:space="preserve">с.Олексіївка      </t>
  </si>
  <si>
    <t xml:space="preserve">с.Рябоконево      </t>
  </si>
  <si>
    <t>смт Кочеток  Чугуївського р-ну</t>
  </si>
  <si>
    <t>з 01.12.08 населення, з 01.01.09 б., інш.</t>
  </si>
  <si>
    <t xml:space="preserve">с.Леб"яже  </t>
  </si>
  <si>
    <t>з 09.12.08</t>
  </si>
  <si>
    <t xml:space="preserve">смт Малинівка   </t>
  </si>
  <si>
    <t xml:space="preserve">с.Іванівка     </t>
  </si>
  <si>
    <t>смт Печеніги</t>
  </si>
  <si>
    <t>ТОВ "Дівайс"</t>
  </si>
  <si>
    <t>з 1.12.08 для населення, з 9.01.09 - бюдж., інш.</t>
  </si>
  <si>
    <t>c. Другий Лиман</t>
  </si>
  <si>
    <t>с. Кам"янка</t>
  </si>
  <si>
    <t>с. Колодязне</t>
  </si>
  <si>
    <t xml:space="preserve">c. Новоєгорівка </t>
  </si>
  <si>
    <t>с. Піски</t>
  </si>
  <si>
    <t>с. Токарівка</t>
  </si>
  <si>
    <t>інд. опалення</t>
  </si>
  <si>
    <t xml:space="preserve">с.Любівка      </t>
  </si>
  <si>
    <t>с. Пархомівка</t>
  </si>
  <si>
    <t>ТОВ "ДП Котельні лікарніного комплексу"</t>
  </si>
  <si>
    <t>смт Зачепилівка</t>
  </si>
  <si>
    <t xml:space="preserve"> з 01.12.08 населення, з 02.12.08 інші</t>
  </si>
  <si>
    <t>6,99                               13,98 (сез.)</t>
  </si>
  <si>
    <t>м.Зміїв</t>
  </si>
  <si>
    <t xml:space="preserve"> з 01.12.08 населення, з 15.10.08 інші</t>
  </si>
  <si>
    <t>с. Донець Зміївського р-ну</t>
  </si>
  <si>
    <t>с. Геніївка     -"-</t>
  </si>
  <si>
    <t>с. Лиман      -"-</t>
  </si>
  <si>
    <t>45,91 (сез)</t>
  </si>
  <si>
    <t>смт Бабаї</t>
  </si>
  <si>
    <t>рішення Бабаївської сел. ради від 06.07.09 з 03.08.09</t>
  </si>
  <si>
    <t>смт Безлюдівка</t>
  </si>
  <si>
    <t>Рішення Безлюдівської сел.ради від 16.07.09, з 30.07.09</t>
  </si>
  <si>
    <t>10,77/4,20</t>
  </si>
  <si>
    <t>9,79/3,82</t>
  </si>
  <si>
    <t>смт Буди</t>
  </si>
  <si>
    <t>Рішення Будянської сел.ради від 29.07.09, з 03.08.09</t>
  </si>
  <si>
    <t>10,91/3,94</t>
  </si>
  <si>
    <t>9,92/3,58</t>
  </si>
  <si>
    <t>смт Васищеве</t>
  </si>
  <si>
    <t>Рішення Васищевської сел.ради від 10.06.09 з 01.08.09</t>
  </si>
  <si>
    <t>10,09/4,20</t>
  </si>
  <si>
    <t>6,50      9,17/3,82</t>
  </si>
  <si>
    <t xml:space="preserve">c.Вільхівка </t>
  </si>
  <si>
    <t>Рішення Вільхівської сільради від 29.07.09 з 03.08.09</t>
  </si>
  <si>
    <t>13,76/5,46</t>
  </si>
  <si>
    <t>смт Високий</t>
  </si>
  <si>
    <t>Рішенням селищної ради від 23.06.09 з 09.07.09</t>
  </si>
  <si>
    <t xml:space="preserve">с Елітне, Кутузовка, Українка   </t>
  </si>
  <si>
    <t>Рішення Кулиничівської сел. ради від 09.07.09 з 03.08.09</t>
  </si>
  <si>
    <t>11,24/3,93</t>
  </si>
  <si>
    <t>6,89            10,22/3,57</t>
  </si>
  <si>
    <t>с. Липці</t>
  </si>
  <si>
    <t>Рішенням сільської ради від 23.06.10 населення з 01.07.09</t>
  </si>
  <si>
    <t>10,02/4,07</t>
  </si>
  <si>
    <t>9,11/3,70</t>
  </si>
  <si>
    <t xml:space="preserve">с.Лук`янці   </t>
  </si>
  <si>
    <t>Рішення Лук`янцівської сільської ради від 20.07.09 з 03.08.09</t>
  </si>
  <si>
    <t xml:space="preserve">с.Мала Рогань </t>
  </si>
  <si>
    <t>рішення Малороганської сел. ради від 24.06.09 з 01.07.09</t>
  </si>
  <si>
    <t>7,90/3,30</t>
  </si>
  <si>
    <t>5,09               7,18/3,00</t>
  </si>
  <si>
    <t xml:space="preserve">м.Мерефа    </t>
  </si>
  <si>
    <t>рішенням Харківської районної ради від 21.08.08 з 01.12.08 нас., рішення Мерефянської міської ради від 31.07.09 -б., інш., з 01.08.09</t>
  </si>
  <si>
    <t>13,11/5,25</t>
  </si>
  <si>
    <t>11,92/4,77</t>
  </si>
  <si>
    <t>м.Південний</t>
  </si>
  <si>
    <t>Рішенням міської ради від 25.06.09 з 13.07.09</t>
  </si>
  <si>
    <t xml:space="preserve">смт Покотилівка   </t>
  </si>
  <si>
    <t>рішенням Харківської районної ради від 21.08.08 з 01.12.08 нас., від 09.01.09 з 09.01.09 бюджет, інші</t>
  </si>
  <si>
    <t>9,30/3,00</t>
  </si>
  <si>
    <t>6,79/2,19</t>
  </si>
  <si>
    <t xml:space="preserve">смт Рогань, с. Комунар    </t>
  </si>
  <si>
    <t>Рішення Роганської селищної ради 03.08.09</t>
  </si>
  <si>
    <t>6,23/2,28</t>
  </si>
  <si>
    <t>5,66/2,07</t>
  </si>
  <si>
    <t xml:space="preserve">с.Руські Тишки  </t>
  </si>
  <si>
    <t>Рішення Русько-Тишківської сільської ради від 22.07.09</t>
  </si>
  <si>
    <t xml:space="preserve">смт Хорошеве  </t>
  </si>
  <si>
    <t>Рішення  Хорошівської селищної ради від 20.07.09 з 30.07.09</t>
  </si>
  <si>
    <t>8,90/3,55</t>
  </si>
  <si>
    <t xml:space="preserve">с.Хролі   </t>
  </si>
  <si>
    <t>Рішення Пономаренківської сільської ради від 06.08.09</t>
  </si>
  <si>
    <t xml:space="preserve"> 8,05/2,47</t>
  </si>
  <si>
    <t>5,25               8,05/2,47</t>
  </si>
  <si>
    <t>с. Циркуни</t>
  </si>
  <si>
    <t>Рішенням виконкому сільської ради від 16.06.09 №129 - нас. з 01.07.09, сільської ради від 30.07.09 - б., інш.</t>
  </si>
  <si>
    <t>2,96      4,34/1,59</t>
  </si>
  <si>
    <t>смт Березівка, смт Коротич, с.Веселе, с.Жовтневе, с. Лизогубівка, смт Манченки, 
с. Комунар</t>
  </si>
  <si>
    <t>КП "Комуненерго" Харківської райради</t>
  </si>
  <si>
    <t>35,09 (сез)</t>
  </si>
  <si>
    <t>3,47                     6,95 (сез.)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</si>
  <si>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</si>
  <si>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 xml:space="preserve"> з 15.10.08 </t>
  </si>
  <si>
    <t>9,30/1,80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</si>
  <si>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</si>
  <si>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r>
      <t xml:space="preserve">КП "Господар" Богодухівської райради 
</t>
    </r>
    <r>
      <rPr>
        <sz val="10"/>
        <rFont val="Times New Roman Cyr"/>
        <family val="0"/>
      </rPr>
      <t>(з 09.12.2016)</t>
    </r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</si>
  <si>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</si>
  <si>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r>
      <t>смт.Борова</t>
    </r>
    <r>
      <rPr>
        <sz val="12"/>
        <rFont val="Times New Roman Cyr"/>
        <family val="0"/>
      </rPr>
      <t>, с.Шийківка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</si>
  <si>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</si>
  <si>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</si>
  <si>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>Ізюмське ПТМ</t>
    </r>
    <r>
      <rPr>
        <b/>
        <sz val="12"/>
        <rFont val="Times New Roman Cyr"/>
        <family val="0"/>
      </rPr>
      <t xml:space="preserve"> </t>
    </r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</si>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</sst>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0.0000000000"/>
    <numFmt numFmtId="196" formatCode="0.00000000000"/>
    <numFmt numFmtId="197" formatCode="0.000000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8"/>
      <name val="Times New Roman Cyr"/>
      <family val="0"/>
    </font>
    <font>
      <sz val="12"/>
      <color indexed="9"/>
      <name val="Times New Roman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 Cyr"/>
      <family val="0"/>
    </font>
    <font>
      <b/>
      <sz val="8"/>
      <name val="Times New Roman Cyr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b/>
      <sz val="12"/>
      <color indexed="9"/>
      <name val="Times New Roman Cyr"/>
      <family val="0"/>
    </font>
    <font>
      <b/>
      <sz val="8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9"/>
      <name val="Times New Roman Cyr"/>
      <family val="0"/>
    </font>
    <font>
      <b/>
      <u val="single"/>
      <sz val="18"/>
      <name val="Times New Roman Cyr"/>
      <family val="0"/>
    </font>
    <font>
      <u val="single"/>
      <sz val="12"/>
      <color indexed="57"/>
      <name val="Times New Roman Cyr"/>
      <family val="0"/>
    </font>
    <font>
      <sz val="10"/>
      <color indexed="12"/>
      <name val="Times New Roman Cyr"/>
      <family val="0"/>
    </font>
    <font>
      <sz val="14"/>
      <color indexed="8"/>
      <name val="Times New Roman Cyr"/>
      <family val="0"/>
    </font>
    <font>
      <sz val="9"/>
      <name val="Times New Roman Cyr"/>
      <family val="0"/>
    </font>
    <font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b/>
      <sz val="12"/>
      <color indexed="12"/>
      <name val="Times New Roman Cyr"/>
      <family val="0"/>
    </font>
    <font>
      <b/>
      <sz val="18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justify"/>
    </xf>
    <xf numFmtId="2" fontId="25" fillId="0" borderId="19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3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justify"/>
    </xf>
    <xf numFmtId="0" fontId="23" fillId="0" borderId="19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2" fontId="27" fillId="0" borderId="19" xfId="0" applyNumberFormat="1" applyFont="1" applyFill="1" applyBorder="1" applyAlignment="1">
      <alignment horizontal="center" wrapText="1"/>
    </xf>
    <xf numFmtId="0" fontId="24" fillId="0" borderId="19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wrapText="1"/>
    </xf>
    <xf numFmtId="2" fontId="29" fillId="0" borderId="19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wrapText="1"/>
    </xf>
    <xf numFmtId="2" fontId="29" fillId="0" borderId="19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wrapText="1"/>
    </xf>
    <xf numFmtId="2" fontId="23" fillId="0" borderId="12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2" fillId="0" borderId="14" xfId="0" applyFont="1" applyFill="1" applyBorder="1" applyAlignment="1">
      <alignment horizontal="right" wrapText="1"/>
    </xf>
    <xf numFmtId="0" fontId="31" fillId="0" borderId="0" xfId="0" applyFont="1" applyFill="1" applyAlignment="1">
      <alignment/>
    </xf>
    <xf numFmtId="0" fontId="23" fillId="0" borderId="15" xfId="0" applyFont="1" applyFill="1" applyBorder="1" applyAlignment="1">
      <alignment/>
    </xf>
    <xf numFmtId="0" fontId="22" fillId="0" borderId="14" xfId="0" applyFont="1" applyFill="1" applyBorder="1" applyAlignment="1">
      <alignment horizontal="center" wrapText="1"/>
    </xf>
    <xf numFmtId="0" fontId="30" fillId="0" borderId="19" xfId="0" applyFont="1" applyFill="1" applyBorder="1" applyAlignment="1">
      <alignment wrapText="1"/>
    </xf>
    <xf numFmtId="0" fontId="28" fillId="0" borderId="19" xfId="0" applyFont="1" applyFill="1" applyBorder="1" applyAlignment="1">
      <alignment horizontal="center" wrapText="1"/>
    </xf>
    <xf numFmtId="2" fontId="23" fillId="0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6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/>
    </xf>
    <xf numFmtId="2" fontId="32" fillId="0" borderId="19" xfId="0" applyNumberFormat="1" applyFont="1" applyFill="1" applyBorder="1" applyAlignment="1">
      <alignment horizontal="center"/>
    </xf>
    <xf numFmtId="2" fontId="33" fillId="0" borderId="19" xfId="0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 wrapText="1"/>
    </xf>
    <xf numFmtId="0" fontId="22" fillId="0" borderId="19" xfId="0" applyFont="1" applyFill="1" applyBorder="1" applyAlignment="1">
      <alignment horizontal="left" wrapText="1"/>
    </xf>
    <xf numFmtId="2" fontId="34" fillId="0" borderId="19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 wrapText="1"/>
    </xf>
    <xf numFmtId="2" fontId="23" fillId="0" borderId="20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3" fillId="0" borderId="18" xfId="0" applyFont="1" applyFill="1" applyBorder="1" applyAlignment="1">
      <alignment wrapText="1"/>
    </xf>
    <xf numFmtId="2" fontId="35" fillId="0" borderId="19" xfId="0" applyNumberFormat="1" applyFont="1" applyFill="1" applyBorder="1" applyAlignment="1">
      <alignment horizontal="center" wrapText="1"/>
    </xf>
    <xf numFmtId="0" fontId="24" fillId="0" borderId="18" xfId="0" applyFont="1" applyFill="1" applyBorder="1" applyAlignment="1">
      <alignment/>
    </xf>
    <xf numFmtId="0" fontId="36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2" fontId="37" fillId="0" borderId="19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/>
    </xf>
    <xf numFmtId="2" fontId="23" fillId="0" borderId="17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wrapText="1"/>
    </xf>
    <xf numFmtId="14" fontId="22" fillId="0" borderId="19" xfId="0" applyNumberFormat="1" applyFont="1" applyFill="1" applyBorder="1" applyAlignment="1">
      <alignment horizontal="left" wrapText="1"/>
    </xf>
    <xf numFmtId="0" fontId="24" fillId="0" borderId="12" xfId="0" applyFont="1" applyFill="1" applyBorder="1" applyAlignment="1">
      <alignment wrapText="1"/>
    </xf>
    <xf numFmtId="14" fontId="26" fillId="0" borderId="17" xfId="0" applyNumberFormat="1" applyFont="1" applyFill="1" applyBorder="1" applyAlignment="1">
      <alignment horizontal="left" wrapText="1"/>
    </xf>
    <xf numFmtId="2" fontId="21" fillId="0" borderId="17" xfId="0" applyNumberFormat="1" applyFont="1" applyFill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2" fontId="23" fillId="24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 wrapText="1"/>
    </xf>
    <xf numFmtId="0" fontId="30" fillId="0" borderId="19" xfId="0" applyFont="1" applyFill="1" applyBorder="1" applyAlignment="1">
      <alignment/>
    </xf>
    <xf numFmtId="0" fontId="40" fillId="0" borderId="18" xfId="0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0" fontId="28" fillId="0" borderId="18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wrapText="1"/>
    </xf>
    <xf numFmtId="2" fontId="39" fillId="0" borderId="17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30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2" fontId="25" fillId="0" borderId="19" xfId="0" applyNumberFormat="1" applyFont="1" applyFill="1" applyBorder="1" applyAlignment="1">
      <alignment horizontal="center" wrapText="1"/>
    </xf>
    <xf numFmtId="2" fontId="22" fillId="0" borderId="12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 wrapText="1"/>
    </xf>
    <xf numFmtId="2" fontId="23" fillId="0" borderId="14" xfId="0" applyNumberFormat="1" applyFont="1" applyFill="1" applyBorder="1" applyAlignment="1">
      <alignment horizontal="center" wrapText="1"/>
    </xf>
    <xf numFmtId="0" fontId="24" fillId="0" borderId="19" xfId="0" applyFont="1" applyFill="1" applyBorder="1" applyAlignment="1">
      <alignment vertical="justify"/>
    </xf>
    <xf numFmtId="0" fontId="36" fillId="0" borderId="19" xfId="0" applyFont="1" applyFill="1" applyBorder="1" applyAlignment="1">
      <alignment horizontal="center" wrapText="1"/>
    </xf>
    <xf numFmtId="2" fontId="26" fillId="0" borderId="19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wrapText="1"/>
    </xf>
    <xf numFmtId="0" fontId="23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1" fillId="0" borderId="19" xfId="0" applyFont="1" applyFill="1" applyBorder="1" applyAlignment="1">
      <alignment horizontal="center" wrapText="1"/>
    </xf>
    <xf numFmtId="2" fontId="39" fillId="0" borderId="19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/>
    </xf>
    <xf numFmtId="2" fontId="26" fillId="0" borderId="0" xfId="0" applyNumberFormat="1" applyFont="1" applyFill="1" applyAlignment="1">
      <alignment/>
    </xf>
    <xf numFmtId="0" fontId="23" fillId="0" borderId="11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center" wrapText="1"/>
    </xf>
    <xf numFmtId="0" fontId="29" fillId="0" borderId="19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0" fontId="23" fillId="0" borderId="19" xfId="0" applyFont="1" applyFill="1" applyBorder="1" applyAlignment="1">
      <alignment/>
    </xf>
    <xf numFmtId="0" fontId="45" fillId="0" borderId="0" xfId="0" applyFont="1" applyFill="1" applyAlignment="1">
      <alignment/>
    </xf>
    <xf numFmtId="0" fontId="2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vertical="justify"/>
    </xf>
    <xf numFmtId="0" fontId="22" fillId="0" borderId="12" xfId="0" applyFont="1" applyFill="1" applyBorder="1" applyAlignment="1">
      <alignment horizontal="center"/>
    </xf>
    <xf numFmtId="2" fontId="46" fillId="0" borderId="19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28" fillId="0" borderId="18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justify"/>
    </xf>
    <xf numFmtId="0" fontId="30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4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30" fillId="0" borderId="19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2" fontId="48" fillId="0" borderId="19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2" fontId="48" fillId="0" borderId="19" xfId="0" applyNumberFormat="1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wrapText="1"/>
    </xf>
    <xf numFmtId="0" fontId="24" fillId="24" borderId="19" xfId="0" applyFont="1" applyFill="1" applyBorder="1" applyAlignment="1">
      <alignment vertical="justify"/>
    </xf>
    <xf numFmtId="0" fontId="22" fillId="24" borderId="19" xfId="0" applyFont="1" applyFill="1" applyBorder="1" applyAlignment="1">
      <alignment/>
    </xf>
    <xf numFmtId="0" fontId="23" fillId="24" borderId="19" xfId="0" applyFont="1" applyFill="1" applyBorder="1" applyAlignment="1">
      <alignment horizontal="center"/>
    </xf>
    <xf numFmtId="2" fontId="23" fillId="24" borderId="19" xfId="0" applyNumberFormat="1" applyFont="1" applyFill="1" applyBorder="1" applyAlignment="1">
      <alignment horizontal="center"/>
    </xf>
    <xf numFmtId="0" fontId="26" fillId="24" borderId="0" xfId="0" applyFont="1" applyFill="1" applyAlignment="1">
      <alignment/>
    </xf>
    <xf numFmtId="2" fontId="26" fillId="24" borderId="0" xfId="0" applyNumberFormat="1" applyFont="1" applyFill="1" applyAlignment="1">
      <alignment/>
    </xf>
    <xf numFmtId="0" fontId="30" fillId="24" borderId="19" xfId="0" applyFont="1" applyFill="1" applyBorder="1" applyAlignment="1">
      <alignment vertical="center" wrapText="1"/>
    </xf>
    <xf numFmtId="0" fontId="28" fillId="24" borderId="19" xfId="0" applyFont="1" applyFill="1" applyBorder="1" applyAlignment="1">
      <alignment horizontal="center" wrapText="1"/>
    </xf>
    <xf numFmtId="2" fontId="29" fillId="24" borderId="19" xfId="0" applyNumberFormat="1" applyFont="1" applyFill="1" applyBorder="1" applyAlignment="1">
      <alignment horizontal="center"/>
    </xf>
    <xf numFmtId="0" fontId="23" fillId="24" borderId="19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horizontal="center" wrapText="1"/>
    </xf>
    <xf numFmtId="0" fontId="23" fillId="24" borderId="19" xfId="0" applyFont="1" applyFill="1" applyBorder="1" applyAlignment="1">
      <alignment wrapText="1"/>
    </xf>
    <xf numFmtId="0" fontId="23" fillId="24" borderId="12" xfId="0" applyFont="1" applyFill="1" applyBorder="1" applyAlignment="1">
      <alignment horizontal="center" wrapText="1"/>
    </xf>
    <xf numFmtId="2" fontId="48" fillId="24" borderId="19" xfId="0" applyNumberFormat="1" applyFont="1" applyFill="1" applyBorder="1" applyAlignment="1">
      <alignment horizontal="center"/>
    </xf>
    <xf numFmtId="0" fontId="48" fillId="24" borderId="0" xfId="0" applyFont="1" applyFill="1" applyAlignment="1">
      <alignment/>
    </xf>
    <xf numFmtId="0" fontId="30" fillId="24" borderId="19" xfId="0" applyFont="1" applyFill="1" applyBorder="1" applyAlignment="1">
      <alignment wrapText="1"/>
    </xf>
    <xf numFmtId="0" fontId="22" fillId="24" borderId="13" xfId="0" applyFont="1" applyFill="1" applyBorder="1" applyAlignment="1">
      <alignment horizontal="center"/>
    </xf>
    <xf numFmtId="2" fontId="35" fillId="24" borderId="19" xfId="0" applyNumberFormat="1" applyFont="1" applyFill="1" applyBorder="1" applyAlignment="1">
      <alignment horizontal="center" wrapText="1"/>
    </xf>
    <xf numFmtId="2" fontId="22" fillId="24" borderId="19" xfId="0" applyNumberFormat="1" applyFont="1" applyFill="1" applyBorder="1" applyAlignment="1">
      <alignment horizontal="center"/>
    </xf>
    <xf numFmtId="2" fontId="22" fillId="24" borderId="19" xfId="0" applyNumberFormat="1" applyFont="1" applyFill="1" applyBorder="1" applyAlignment="1">
      <alignment horizontal="center" wrapText="1"/>
    </xf>
    <xf numFmtId="0" fontId="26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49" fillId="24" borderId="19" xfId="0" applyFont="1" applyFill="1" applyBorder="1" applyAlignment="1">
      <alignment vertical="justify"/>
    </xf>
    <xf numFmtId="0" fontId="23" fillId="24" borderId="13" xfId="0" applyFont="1" applyFill="1" applyBorder="1" applyAlignment="1">
      <alignment horizontal="center" wrapText="1"/>
    </xf>
    <xf numFmtId="0" fontId="30" fillId="24" borderId="19" xfId="0" applyFont="1" applyFill="1" applyBorder="1" applyAlignment="1">
      <alignment vertical="center"/>
    </xf>
    <xf numFmtId="0" fontId="23" fillId="24" borderId="13" xfId="0" applyFont="1" applyFill="1" applyBorder="1" applyAlignment="1">
      <alignment horizontal="left" wrapText="1"/>
    </xf>
    <xf numFmtId="2" fontId="29" fillId="24" borderId="19" xfId="0" applyNumberFormat="1" applyFont="1" applyFill="1" applyBorder="1" applyAlignment="1">
      <alignment horizontal="center" wrapText="1"/>
    </xf>
    <xf numFmtId="2" fontId="23" fillId="24" borderId="19" xfId="0" applyNumberFormat="1" applyFont="1" applyFill="1" applyBorder="1" applyAlignment="1">
      <alignment horizontal="center" wrapText="1"/>
    </xf>
    <xf numFmtId="0" fontId="50" fillId="24" borderId="0" xfId="0" applyFont="1" applyFill="1" applyAlignment="1">
      <alignment/>
    </xf>
    <xf numFmtId="0" fontId="30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 horizontal="center"/>
    </xf>
    <xf numFmtId="0" fontId="23" fillId="24" borderId="11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3" fillId="0" borderId="19" xfId="0" applyFont="1" applyFill="1" applyBorder="1" applyAlignment="1">
      <alignment wrapText="1"/>
    </xf>
    <xf numFmtId="0" fontId="22" fillId="0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/>
    </xf>
    <xf numFmtId="0" fontId="22" fillId="0" borderId="19" xfId="0" applyFont="1" applyFill="1" applyBorder="1" applyAlignment="1">
      <alignment horizontal="center" vertical="justify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vertical="justify" wrapText="1"/>
    </xf>
    <xf numFmtId="0" fontId="29" fillId="0" borderId="19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9" fillId="0" borderId="19" xfId="0" applyFont="1" applyFill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2" fontId="21" fillId="0" borderId="12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wrapText="1"/>
    </xf>
    <xf numFmtId="0" fontId="22" fillId="24" borderId="0" xfId="0" applyFont="1" applyFill="1" applyAlignment="1">
      <alignment/>
    </xf>
    <xf numFmtId="0" fontId="22" fillId="0" borderId="19" xfId="0" applyFont="1" applyFill="1" applyBorder="1" applyAlignment="1">
      <alignment horizontal="center"/>
    </xf>
    <xf numFmtId="0" fontId="35" fillId="0" borderId="19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2" fontId="23" fillId="24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/>
    </xf>
    <xf numFmtId="0" fontId="22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/>
    </xf>
    <xf numFmtId="0" fontId="35" fillId="24" borderId="19" xfId="0" applyFont="1" applyFill="1" applyBorder="1" applyAlignment="1">
      <alignment/>
    </xf>
    <xf numFmtId="0" fontId="2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75"/>
  <sheetViews>
    <sheetView tabSelected="1" view="pageBreakPreview" zoomScaleSheetLayoutView="100" zoomScalePageLayoutView="0" workbookViewId="0" topLeftCell="A151">
      <selection activeCell="P165" sqref="P165"/>
    </sheetView>
  </sheetViews>
  <sheetFormatPr defaultColWidth="9.00390625" defaultRowHeight="12.75"/>
  <cols>
    <col min="1" max="1" width="45.75390625" style="2" customWidth="1"/>
    <col min="2" max="2" width="33.875" style="203" hidden="1" customWidth="1"/>
    <col min="3" max="3" width="13.125" style="2" customWidth="1"/>
    <col min="4" max="4" width="15.00390625" style="2" customWidth="1"/>
    <col min="5" max="5" width="18.75390625" style="2" customWidth="1"/>
    <col min="6" max="6" width="15.75390625" style="2" customWidth="1"/>
    <col min="7" max="7" width="15.125" style="2" customWidth="1"/>
    <col min="8" max="8" width="15.375" style="2" customWidth="1"/>
    <col min="9" max="9" width="16.125" style="2" hidden="1" customWidth="1"/>
    <col min="10" max="10" width="15.25390625" style="2" hidden="1" customWidth="1"/>
    <col min="11" max="11" width="15.75390625" style="2" hidden="1" customWidth="1"/>
    <col min="12" max="12" width="14.125" style="2" hidden="1" customWidth="1"/>
    <col min="13" max="16384" width="9.1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4"/>
      <c r="B3" s="5" t="s">
        <v>1</v>
      </c>
      <c r="C3" s="6" t="s">
        <v>2</v>
      </c>
      <c r="D3" s="7"/>
      <c r="E3" s="7"/>
      <c r="F3" s="7"/>
      <c r="G3" s="7"/>
      <c r="H3" s="8"/>
    </row>
    <row r="4" spans="1:12" ht="14.25" customHeight="1">
      <c r="A4" s="9" t="s">
        <v>3</v>
      </c>
      <c r="B4" s="10"/>
      <c r="C4" s="11" t="s">
        <v>4</v>
      </c>
      <c r="D4" s="12"/>
      <c r="E4" s="13"/>
      <c r="F4" s="14" t="s">
        <v>5</v>
      </c>
      <c r="G4" s="10" t="s">
        <v>6</v>
      </c>
      <c r="H4" s="10" t="s">
        <v>7</v>
      </c>
      <c r="I4" s="5" t="s">
        <v>8</v>
      </c>
      <c r="J4" s="5" t="s">
        <v>9</v>
      </c>
      <c r="K4" s="5" t="s">
        <v>8</v>
      </c>
      <c r="L4" s="5" t="s">
        <v>9</v>
      </c>
    </row>
    <row r="5" spans="1:12" ht="14.25" customHeight="1">
      <c r="A5" s="15"/>
      <c r="B5" s="10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6" t="s">
        <v>14</v>
      </c>
      <c r="J5" s="16" t="s">
        <v>15</v>
      </c>
      <c r="K5" s="16" t="s">
        <v>14</v>
      </c>
      <c r="L5" s="16" t="s">
        <v>15</v>
      </c>
    </row>
    <row r="6" spans="1:12" ht="12" customHeight="1">
      <c r="A6" s="15"/>
      <c r="B6" s="10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17</v>
      </c>
      <c r="H6" s="10" t="s">
        <v>14</v>
      </c>
      <c r="I6" s="17" t="s">
        <v>18</v>
      </c>
      <c r="J6" s="18"/>
      <c r="K6" s="19" t="s">
        <v>19</v>
      </c>
      <c r="L6" s="20"/>
    </row>
    <row r="7" spans="1:12" s="30" customFormat="1" ht="45.75" customHeight="1">
      <c r="A7" s="21" t="s">
        <v>302</v>
      </c>
      <c r="B7" s="22" t="s">
        <v>20</v>
      </c>
      <c r="C7" s="23">
        <v>1243.19</v>
      </c>
      <c r="D7" s="24" t="s">
        <v>21</v>
      </c>
      <c r="E7" s="25" t="s">
        <v>22</v>
      </c>
      <c r="F7" s="26">
        <v>793.37</v>
      </c>
      <c r="G7" s="27">
        <v>1292.9</v>
      </c>
      <c r="H7" s="27">
        <v>1691.48</v>
      </c>
      <c r="I7" s="28" t="s">
        <v>23</v>
      </c>
      <c r="J7" s="29" t="s">
        <v>24</v>
      </c>
      <c r="K7" s="28"/>
      <c r="L7" s="29"/>
    </row>
    <row r="8" spans="1:12" s="30" customFormat="1" ht="40.5" customHeight="1" hidden="1">
      <c r="A8" s="21" t="s">
        <v>25</v>
      </c>
      <c r="B8" s="22" t="s">
        <v>26</v>
      </c>
      <c r="C8" s="24">
        <v>1179.04</v>
      </c>
      <c r="D8" s="24" t="s">
        <v>27</v>
      </c>
      <c r="E8" s="25" t="s">
        <v>28</v>
      </c>
      <c r="F8" s="31"/>
      <c r="G8" s="27" t="s">
        <v>29</v>
      </c>
      <c r="H8" s="27" t="s">
        <v>30</v>
      </c>
      <c r="I8" s="29">
        <v>220.99</v>
      </c>
      <c r="J8" s="29" t="s">
        <v>31</v>
      </c>
      <c r="K8" s="29"/>
      <c r="L8" s="29"/>
    </row>
    <row r="9" spans="1:12" s="30" customFormat="1" ht="15.75" customHeight="1">
      <c r="A9" s="32" t="s">
        <v>32</v>
      </c>
      <c r="B9" s="33"/>
      <c r="C9" s="23">
        <v>1379.6</v>
      </c>
      <c r="D9" s="24" t="s">
        <v>33</v>
      </c>
      <c r="E9" s="24"/>
      <c r="F9" s="27">
        <v>924.49</v>
      </c>
      <c r="G9" s="27">
        <v>1432.22</v>
      </c>
      <c r="H9" s="27">
        <v>1830.47</v>
      </c>
      <c r="I9" s="34"/>
      <c r="J9" s="29"/>
      <c r="K9" s="34"/>
      <c r="L9" s="29"/>
    </row>
    <row r="10" spans="1:12" s="38" customFormat="1" ht="15.75" customHeight="1">
      <c r="A10" s="35" t="s">
        <v>34</v>
      </c>
      <c r="B10" s="36" t="s">
        <v>35</v>
      </c>
      <c r="C10" s="27"/>
      <c r="D10" s="37" t="s">
        <v>36</v>
      </c>
      <c r="E10" s="27"/>
      <c r="F10" s="27"/>
      <c r="G10" s="27"/>
      <c r="H10" s="27"/>
      <c r="I10" s="27">
        <v>284.15</v>
      </c>
      <c r="J10" s="27" t="s">
        <v>37</v>
      </c>
      <c r="K10" s="27"/>
      <c r="L10" s="27"/>
    </row>
    <row r="11" spans="1:12" s="38" customFormat="1" ht="15.75" customHeight="1">
      <c r="A11" s="39" t="s">
        <v>38</v>
      </c>
      <c r="B11" s="36" t="s">
        <v>39</v>
      </c>
      <c r="C11" s="27"/>
      <c r="D11" s="37" t="s">
        <v>40</v>
      </c>
      <c r="E11" s="27"/>
      <c r="F11" s="27"/>
      <c r="G11" s="27"/>
      <c r="H11" s="27"/>
      <c r="I11" s="27"/>
      <c r="J11" s="27"/>
      <c r="K11" s="27">
        <v>252.54</v>
      </c>
      <c r="L11" s="27" t="s">
        <v>41</v>
      </c>
    </row>
    <row r="12" spans="1:12" s="38" customFormat="1" ht="15.75" customHeight="1">
      <c r="A12" s="39" t="s">
        <v>42</v>
      </c>
      <c r="B12" s="40" t="s">
        <v>39</v>
      </c>
      <c r="C12" s="27"/>
      <c r="D12" s="37" t="s">
        <v>43</v>
      </c>
      <c r="E12" s="41"/>
      <c r="F12" s="41"/>
      <c r="G12" s="41"/>
      <c r="H12" s="27"/>
      <c r="I12" s="27"/>
      <c r="J12" s="27"/>
      <c r="K12" s="27">
        <v>247.38</v>
      </c>
      <c r="L12" s="27" t="s">
        <v>44</v>
      </c>
    </row>
    <row r="13" spans="1:12" s="38" customFormat="1" ht="15.75" customHeight="1">
      <c r="A13" s="39" t="s">
        <v>45</v>
      </c>
      <c r="B13" s="40" t="s">
        <v>39</v>
      </c>
      <c r="C13" s="27"/>
      <c r="D13" s="27"/>
      <c r="E13" s="41"/>
      <c r="F13" s="41"/>
      <c r="G13" s="27"/>
      <c r="H13" s="29"/>
      <c r="I13" s="27"/>
      <c r="J13" s="27"/>
      <c r="K13" s="27"/>
      <c r="L13" s="27"/>
    </row>
    <row r="14" spans="1:12" s="38" customFormat="1" ht="15.75" customHeight="1">
      <c r="A14" s="39" t="s">
        <v>46</v>
      </c>
      <c r="B14" s="40" t="s">
        <v>39</v>
      </c>
      <c r="C14" s="27"/>
      <c r="D14" s="27"/>
      <c r="E14" s="27"/>
      <c r="F14" s="27"/>
      <c r="G14" s="27"/>
      <c r="H14" s="29"/>
      <c r="I14" s="27"/>
      <c r="J14" s="27"/>
      <c r="K14" s="27">
        <v>354.7</v>
      </c>
      <c r="L14" s="27" t="s">
        <v>47</v>
      </c>
    </row>
    <row r="15" spans="1:12" s="38" customFormat="1" ht="15.75" customHeight="1">
      <c r="A15" s="39" t="s">
        <v>48</v>
      </c>
      <c r="B15" s="36" t="s">
        <v>39</v>
      </c>
      <c r="C15" s="27"/>
      <c r="D15" s="27"/>
      <c r="E15" s="27"/>
      <c r="F15" s="27"/>
      <c r="G15" s="27"/>
      <c r="H15" s="27"/>
      <c r="I15" s="27"/>
      <c r="J15" s="27"/>
      <c r="K15" s="27"/>
      <c r="L15" s="27" t="s">
        <v>49</v>
      </c>
    </row>
    <row r="16" spans="1:12" s="38" customFormat="1" ht="15.75" customHeight="1">
      <c r="A16" s="39" t="s">
        <v>50</v>
      </c>
      <c r="B16" s="36" t="s">
        <v>39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s="38" customFormat="1" ht="15.75" customHeight="1">
      <c r="A17" s="39" t="s">
        <v>51</v>
      </c>
      <c r="B17" s="36" t="s">
        <v>39</v>
      </c>
      <c r="C17" s="27"/>
      <c r="D17" s="27"/>
      <c r="E17" s="41"/>
      <c r="F17" s="41"/>
      <c r="G17" s="29"/>
      <c r="H17" s="27"/>
      <c r="I17" s="27"/>
      <c r="J17" s="27"/>
      <c r="K17" s="27"/>
      <c r="L17" s="27" t="s">
        <v>52</v>
      </c>
    </row>
    <row r="18" spans="1:12" s="38" customFormat="1" ht="15.75" customHeight="1">
      <c r="A18" s="42" t="s">
        <v>53</v>
      </c>
      <c r="B18" s="36" t="s">
        <v>39</v>
      </c>
      <c r="C18" s="27"/>
      <c r="D18" s="27"/>
      <c r="E18" s="27"/>
      <c r="F18" s="27"/>
      <c r="G18" s="27"/>
      <c r="H18" s="27"/>
      <c r="I18" s="27"/>
      <c r="J18" s="27"/>
      <c r="K18" s="27"/>
      <c r="L18" s="27" t="s">
        <v>54</v>
      </c>
    </row>
    <row r="19" spans="1:12" s="44" customFormat="1" ht="15.75" customHeight="1">
      <c r="A19" s="42" t="s">
        <v>55</v>
      </c>
      <c r="B19" s="43" t="s">
        <v>56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44" customFormat="1" ht="15.75" customHeight="1">
      <c r="A20" s="45" t="s">
        <v>57</v>
      </c>
      <c r="B20" s="43" t="s">
        <v>56</v>
      </c>
      <c r="C20" s="27"/>
      <c r="D20" s="27"/>
      <c r="E20" s="27"/>
      <c r="F20" s="27"/>
      <c r="G20" s="26"/>
      <c r="H20" s="27"/>
      <c r="I20" s="27"/>
      <c r="J20" s="27"/>
      <c r="K20" s="27"/>
      <c r="L20" s="27"/>
    </row>
    <row r="21" spans="1:12" s="44" customFormat="1" ht="31.5" customHeight="1" hidden="1">
      <c r="A21" s="32" t="s">
        <v>58</v>
      </c>
      <c r="B21" s="46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s="30" customFormat="1" ht="15" customHeight="1" hidden="1">
      <c r="A22" s="47" t="s">
        <v>59</v>
      </c>
      <c r="B22" s="48" t="s">
        <v>60</v>
      </c>
      <c r="C22" s="49"/>
      <c r="D22" s="50"/>
      <c r="E22" s="51"/>
      <c r="F22" s="51"/>
      <c r="G22" s="49">
        <v>1997.1</v>
      </c>
      <c r="H22" s="49">
        <v>2119.79</v>
      </c>
      <c r="I22" s="49"/>
      <c r="J22" s="50" t="s">
        <v>61</v>
      </c>
      <c r="K22" s="49"/>
      <c r="L22" s="50"/>
      <c r="M22" s="52"/>
    </row>
    <row r="23" spans="1:12" s="30" customFormat="1" ht="15.75" customHeight="1" hidden="1">
      <c r="A23" s="53" t="s">
        <v>62</v>
      </c>
      <c r="B23" s="48" t="s">
        <v>63</v>
      </c>
      <c r="C23" s="49"/>
      <c r="D23" s="51"/>
      <c r="E23" s="51"/>
      <c r="F23" s="51"/>
      <c r="G23" s="27">
        <v>2161.99</v>
      </c>
      <c r="H23" s="49"/>
      <c r="I23" s="49"/>
      <c r="J23" s="51"/>
      <c r="K23" s="49"/>
      <c r="L23" s="51"/>
    </row>
    <row r="24" spans="1:12" s="30" customFormat="1" ht="19.5" customHeight="1" hidden="1">
      <c r="A24" s="53" t="s">
        <v>64</v>
      </c>
      <c r="B24" s="48" t="s">
        <v>63</v>
      </c>
      <c r="C24" s="49"/>
      <c r="D24" s="51"/>
      <c r="E24" s="51"/>
      <c r="F24" s="51"/>
      <c r="G24" s="29">
        <v>1717.25</v>
      </c>
      <c r="H24" s="49"/>
      <c r="I24" s="49"/>
      <c r="J24" s="51"/>
      <c r="K24" s="49"/>
      <c r="L24" s="51"/>
    </row>
    <row r="25" spans="1:12" s="30" customFormat="1" ht="28.5" customHeight="1">
      <c r="A25" s="32" t="s">
        <v>303</v>
      </c>
      <c r="B25" s="54"/>
      <c r="C25" s="49"/>
      <c r="D25" s="51"/>
      <c r="E25" s="51"/>
      <c r="F25" s="51"/>
      <c r="G25" s="29"/>
      <c r="H25" s="49"/>
      <c r="I25" s="49"/>
      <c r="J25" s="51"/>
      <c r="K25" s="49"/>
      <c r="L25" s="51"/>
    </row>
    <row r="26" spans="1:12" s="30" customFormat="1" ht="15" customHeight="1">
      <c r="A26" s="53" t="s">
        <v>65</v>
      </c>
      <c r="B26" s="54"/>
      <c r="C26" s="49"/>
      <c r="D26" s="51"/>
      <c r="E26" s="51"/>
      <c r="F26" s="51"/>
      <c r="G26" s="29">
        <v>1676.17</v>
      </c>
      <c r="H26" s="49">
        <v>1676.17</v>
      </c>
      <c r="I26" s="49"/>
      <c r="J26" s="51"/>
      <c r="K26" s="49"/>
      <c r="L26" s="51"/>
    </row>
    <row r="27" spans="1:12" s="30" customFormat="1" ht="15" customHeight="1">
      <c r="A27" s="53" t="s">
        <v>66</v>
      </c>
      <c r="B27" s="54"/>
      <c r="C27" s="49"/>
      <c r="D27" s="51"/>
      <c r="E27" s="51"/>
      <c r="F27" s="51"/>
      <c r="G27" s="29">
        <v>1466.44</v>
      </c>
      <c r="H27" s="49">
        <v>1466.44</v>
      </c>
      <c r="I27" s="49"/>
      <c r="J27" s="51"/>
      <c r="K27" s="49"/>
      <c r="L27" s="51"/>
    </row>
    <row r="28" spans="1:12" s="30" customFormat="1" ht="15.75" customHeight="1">
      <c r="A28" s="55" t="s">
        <v>304</v>
      </c>
      <c r="B28" s="54"/>
      <c r="C28" s="56">
        <v>1505.06</v>
      </c>
      <c r="D28" s="24" t="s">
        <v>67</v>
      </c>
      <c r="E28" s="49"/>
      <c r="F28" s="49">
        <v>1027.69</v>
      </c>
      <c r="G28" s="49">
        <v>1559.65</v>
      </c>
      <c r="H28" s="49">
        <v>1973.32</v>
      </c>
      <c r="I28" s="57"/>
      <c r="J28" s="51"/>
      <c r="K28" s="57"/>
      <c r="L28" s="51"/>
    </row>
    <row r="29" spans="1:12" s="65" customFormat="1" ht="15" customHeight="1">
      <c r="A29" s="58" t="s">
        <v>305</v>
      </c>
      <c r="B29" s="59"/>
      <c r="C29" s="60"/>
      <c r="D29" s="61" t="s">
        <v>68</v>
      </c>
      <c r="E29" s="62"/>
      <c r="F29" s="62"/>
      <c r="G29" s="63"/>
      <c r="H29" s="27"/>
      <c r="I29" s="27">
        <v>313.39</v>
      </c>
      <c r="J29" s="64" t="s">
        <v>69</v>
      </c>
      <c r="K29" s="27"/>
      <c r="L29" s="64"/>
    </row>
    <row r="30" spans="1:12" s="65" customFormat="1" ht="15" customHeight="1">
      <c r="A30" s="66" t="s">
        <v>70</v>
      </c>
      <c r="B30" s="59"/>
      <c r="C30" s="27"/>
      <c r="D30" s="61">
        <v>12.48</v>
      </c>
      <c r="E30" s="62"/>
      <c r="F30" s="62"/>
      <c r="G30" s="63"/>
      <c r="H30" s="27"/>
      <c r="I30" s="27"/>
      <c r="J30" s="64"/>
      <c r="K30" s="27">
        <v>406.52</v>
      </c>
      <c r="L30" s="64" t="s">
        <v>71</v>
      </c>
    </row>
    <row r="31" spans="1:12" s="65" customFormat="1" ht="15" customHeight="1">
      <c r="A31" s="66" t="s">
        <v>72</v>
      </c>
      <c r="B31" s="59"/>
      <c r="C31" s="27"/>
      <c r="D31" s="67"/>
      <c r="E31" s="62"/>
      <c r="F31" s="62"/>
      <c r="G31" s="63"/>
      <c r="H31" s="29"/>
      <c r="I31" s="27"/>
      <c r="J31" s="64"/>
      <c r="K31" s="27"/>
      <c r="L31" s="64"/>
    </row>
    <row r="32" spans="1:12" s="65" customFormat="1" ht="15" customHeight="1">
      <c r="A32" s="66" t="s">
        <v>73</v>
      </c>
      <c r="B32" s="59"/>
      <c r="C32" s="27"/>
      <c r="D32" s="67"/>
      <c r="E32" s="62"/>
      <c r="F32" s="62"/>
      <c r="G32" s="63"/>
      <c r="H32" s="29"/>
      <c r="I32" s="27"/>
      <c r="J32" s="64"/>
      <c r="K32" s="27"/>
      <c r="L32" s="64"/>
    </row>
    <row r="33" spans="1:12" s="65" customFormat="1" ht="15" customHeight="1">
      <c r="A33" s="66" t="s">
        <v>74</v>
      </c>
      <c r="B33" s="59"/>
      <c r="C33" s="27"/>
      <c r="D33" s="67"/>
      <c r="E33" s="62"/>
      <c r="F33" s="62"/>
      <c r="G33" s="63"/>
      <c r="H33" s="29"/>
      <c r="I33" s="27"/>
      <c r="J33" s="64"/>
      <c r="K33" s="27"/>
      <c r="L33" s="64"/>
    </row>
    <row r="34" spans="1:12" s="65" customFormat="1" ht="15" customHeight="1">
      <c r="A34" s="66" t="s">
        <v>75</v>
      </c>
      <c r="B34" s="59"/>
      <c r="C34" s="27"/>
      <c r="D34" s="67"/>
      <c r="E34" s="62"/>
      <c r="F34" s="62"/>
      <c r="G34" s="63"/>
      <c r="H34" s="29"/>
      <c r="I34" s="27"/>
      <c r="J34" s="64"/>
      <c r="K34" s="27"/>
      <c r="L34" s="64"/>
    </row>
    <row r="35" spans="1:12" s="30" customFormat="1" ht="15.75" customHeight="1">
      <c r="A35" s="68" t="s">
        <v>76</v>
      </c>
      <c r="B35" s="69"/>
      <c r="C35" s="56">
        <v>1427.49</v>
      </c>
      <c r="D35" s="24" t="s">
        <v>77</v>
      </c>
      <c r="E35" s="70"/>
      <c r="F35" s="27">
        <v>957.54</v>
      </c>
      <c r="G35" s="27">
        <v>1500.48</v>
      </c>
      <c r="H35" s="27">
        <v>1906.45</v>
      </c>
      <c r="I35" s="71"/>
      <c r="J35" s="70"/>
      <c r="K35" s="71"/>
      <c r="L35" s="70"/>
    </row>
    <row r="36" spans="1:12" s="65" customFormat="1" ht="15.75" customHeight="1">
      <c r="A36" s="72" t="s">
        <v>78</v>
      </c>
      <c r="B36" s="59" t="s">
        <v>79</v>
      </c>
      <c r="C36" s="73"/>
      <c r="D36" s="74">
        <v>5.04</v>
      </c>
      <c r="E36" s="73"/>
      <c r="F36" s="73"/>
      <c r="G36" s="73"/>
      <c r="H36" s="73"/>
      <c r="I36" s="73">
        <v>250.08</v>
      </c>
      <c r="J36" s="73">
        <v>3.66</v>
      </c>
      <c r="K36" s="73"/>
      <c r="L36" s="73"/>
    </row>
    <row r="37" spans="1:12" s="65" customFormat="1" ht="15.75" customHeight="1">
      <c r="A37" s="75" t="s">
        <v>80</v>
      </c>
      <c r="B37" s="76">
        <v>39814</v>
      </c>
      <c r="C37" s="73"/>
      <c r="D37" s="74"/>
      <c r="E37" s="73"/>
      <c r="F37" s="73"/>
      <c r="G37" s="73"/>
      <c r="H37" s="73"/>
      <c r="I37" s="73"/>
      <c r="J37" s="73"/>
      <c r="K37" s="73"/>
      <c r="L37" s="73"/>
    </row>
    <row r="38" spans="1:12" s="65" customFormat="1" ht="15.75" customHeight="1">
      <c r="A38" s="75" t="s">
        <v>81</v>
      </c>
      <c r="B38" s="76">
        <v>39801</v>
      </c>
      <c r="C38" s="73"/>
      <c r="D38" s="74"/>
      <c r="E38" s="73"/>
      <c r="F38" s="73"/>
      <c r="G38" s="73"/>
      <c r="H38" s="73"/>
      <c r="I38" s="73"/>
      <c r="J38" s="73"/>
      <c r="K38" s="73"/>
      <c r="L38" s="73"/>
    </row>
    <row r="39" spans="1:12" s="65" customFormat="1" ht="15.75" customHeight="1">
      <c r="A39" s="75" t="s">
        <v>82</v>
      </c>
      <c r="B39" s="76">
        <v>39814</v>
      </c>
      <c r="C39" s="73"/>
      <c r="D39" s="74"/>
      <c r="E39" s="73"/>
      <c r="F39" s="73"/>
      <c r="G39" s="73"/>
      <c r="H39" s="73"/>
      <c r="I39" s="73"/>
      <c r="J39" s="73"/>
      <c r="K39" s="73"/>
      <c r="L39" s="73"/>
    </row>
    <row r="40" spans="1:12" s="38" customFormat="1" ht="15.75" customHeight="1" hidden="1">
      <c r="A40" s="77" t="s">
        <v>306</v>
      </c>
      <c r="B40" s="78"/>
      <c r="C40" s="79"/>
      <c r="D40" s="80"/>
      <c r="E40" s="79"/>
      <c r="F40" s="79"/>
      <c r="G40" s="73">
        <v>1198.36</v>
      </c>
      <c r="H40" s="73">
        <v>1198.36</v>
      </c>
      <c r="I40" s="79"/>
      <c r="J40" s="79"/>
      <c r="K40" s="79"/>
      <c r="L40" s="79"/>
    </row>
    <row r="41" spans="1:12" s="38" customFormat="1" ht="15.75" customHeight="1">
      <c r="A41" s="77" t="s">
        <v>307</v>
      </c>
      <c r="B41" s="78"/>
      <c r="C41" s="79"/>
      <c r="D41" s="80"/>
      <c r="E41" s="79"/>
      <c r="F41" s="79"/>
      <c r="G41" s="81">
        <v>2220.14</v>
      </c>
      <c r="H41" s="81"/>
      <c r="I41" s="79"/>
      <c r="J41" s="79"/>
      <c r="K41" s="79"/>
      <c r="L41" s="79"/>
    </row>
    <row r="42" spans="1:12" s="30" customFormat="1" ht="15.75" customHeight="1">
      <c r="A42" s="55" t="s">
        <v>308</v>
      </c>
      <c r="B42" s="82" t="s">
        <v>83</v>
      </c>
      <c r="C42" s="23">
        <v>1363.61</v>
      </c>
      <c r="D42" s="24" t="s">
        <v>84</v>
      </c>
      <c r="E42" s="73"/>
      <c r="F42" s="73">
        <v>904.45</v>
      </c>
      <c r="G42" s="73">
        <v>1479.18</v>
      </c>
      <c r="H42" s="73">
        <v>1894.7</v>
      </c>
      <c r="I42" s="73"/>
      <c r="J42" s="73"/>
      <c r="K42" s="73"/>
      <c r="L42" s="73"/>
    </row>
    <row r="43" spans="1:12" s="85" customFormat="1" ht="15.75" customHeight="1">
      <c r="A43" s="83" t="s">
        <v>85</v>
      </c>
      <c r="B43" s="84" t="s">
        <v>86</v>
      </c>
      <c r="C43" s="27"/>
      <c r="D43" s="37" t="s">
        <v>87</v>
      </c>
      <c r="E43" s="27"/>
      <c r="F43" s="27"/>
      <c r="G43" s="27"/>
      <c r="H43" s="27"/>
      <c r="I43" s="27">
        <v>243</v>
      </c>
      <c r="J43" s="27" t="s">
        <v>88</v>
      </c>
      <c r="K43" s="27"/>
      <c r="L43" s="27"/>
    </row>
    <row r="44" spans="1:12" s="65" customFormat="1" ht="15.75" customHeight="1">
      <c r="A44" s="42" t="s">
        <v>89</v>
      </c>
      <c r="B44" s="86" t="s">
        <v>90</v>
      </c>
      <c r="C44" s="27"/>
      <c r="D44" s="37"/>
      <c r="E44" s="27"/>
      <c r="F44" s="27"/>
      <c r="G44" s="27"/>
      <c r="H44" s="27"/>
      <c r="I44" s="27"/>
      <c r="J44" s="27"/>
      <c r="K44" s="27"/>
      <c r="L44" s="27"/>
    </row>
    <row r="45" spans="1:12" s="89" customFormat="1" ht="33.75" customHeight="1">
      <c r="A45" s="32" t="s">
        <v>309</v>
      </c>
      <c r="B45" s="87" t="s">
        <v>91</v>
      </c>
      <c r="C45" s="79"/>
      <c r="D45" s="80"/>
      <c r="E45" s="79"/>
      <c r="F45" s="79"/>
      <c r="G45" s="73">
        <v>1842.7</v>
      </c>
      <c r="H45" s="79"/>
      <c r="I45" s="79"/>
      <c r="J45" s="88"/>
      <c r="K45" s="79"/>
      <c r="L45" s="88"/>
    </row>
    <row r="46" spans="1:12" s="30" customFormat="1" ht="18" customHeight="1">
      <c r="A46" s="21" t="s">
        <v>92</v>
      </c>
      <c r="B46" s="90" t="s">
        <v>56</v>
      </c>
      <c r="C46" s="23">
        <v>1405.95</v>
      </c>
      <c r="D46" s="24" t="s">
        <v>93</v>
      </c>
      <c r="E46" s="27"/>
      <c r="F46" s="27">
        <v>921.56</v>
      </c>
      <c r="G46" s="27">
        <v>1431.95</v>
      </c>
      <c r="H46" s="27">
        <v>1844.76</v>
      </c>
      <c r="I46" s="27"/>
      <c r="J46" s="27"/>
      <c r="K46" s="27"/>
      <c r="L46" s="27"/>
    </row>
    <row r="47" spans="1:12" s="30" customFormat="1" ht="18" customHeight="1">
      <c r="A47" s="91" t="s">
        <v>94</v>
      </c>
      <c r="B47" s="90"/>
      <c r="C47" s="27"/>
      <c r="D47" s="37" t="s">
        <v>95</v>
      </c>
      <c r="E47" s="41"/>
      <c r="F47" s="41"/>
      <c r="G47" s="27"/>
      <c r="H47" s="27"/>
      <c r="I47" s="27">
        <v>313.43</v>
      </c>
      <c r="J47" s="27" t="s">
        <v>96</v>
      </c>
      <c r="K47" s="27"/>
      <c r="L47" s="27"/>
    </row>
    <row r="48" spans="1:12" s="30" customFormat="1" ht="18" customHeight="1">
      <c r="A48" s="92" t="s">
        <v>97</v>
      </c>
      <c r="B48" s="90"/>
      <c r="C48" s="27"/>
      <c r="D48" s="37" t="s">
        <v>95</v>
      </c>
      <c r="E48" s="41"/>
      <c r="F48" s="41"/>
      <c r="G48" s="27"/>
      <c r="H48" s="27"/>
      <c r="I48" s="27"/>
      <c r="J48" s="27"/>
      <c r="K48" s="27">
        <v>313.43</v>
      </c>
      <c r="L48" s="27" t="s">
        <v>96</v>
      </c>
    </row>
    <row r="49" spans="1:12" s="30" customFormat="1" ht="18" customHeight="1">
      <c r="A49" s="92" t="s">
        <v>98</v>
      </c>
      <c r="B49" s="90"/>
      <c r="C49" s="27"/>
      <c r="D49" s="37" t="s">
        <v>95</v>
      </c>
      <c r="E49" s="41"/>
      <c r="F49" s="41"/>
      <c r="G49" s="27"/>
      <c r="H49" s="27"/>
      <c r="I49" s="27"/>
      <c r="J49" s="27"/>
      <c r="K49" s="27">
        <v>313.43</v>
      </c>
      <c r="L49" s="27" t="s">
        <v>96</v>
      </c>
    </row>
    <row r="50" spans="1:12" s="30" customFormat="1" ht="18" customHeight="1">
      <c r="A50" s="92" t="s">
        <v>99</v>
      </c>
      <c r="B50" s="90"/>
      <c r="C50" s="27"/>
      <c r="D50" s="37"/>
      <c r="E50" s="41"/>
      <c r="F50" s="41"/>
      <c r="G50" s="27"/>
      <c r="H50" s="29"/>
      <c r="I50" s="27"/>
      <c r="J50" s="27"/>
      <c r="K50" s="27">
        <v>313.43</v>
      </c>
      <c r="L50" s="27" t="s">
        <v>96</v>
      </c>
    </row>
    <row r="51" spans="1:12" s="38" customFormat="1" ht="34.5" customHeight="1">
      <c r="A51" s="93" t="s">
        <v>310</v>
      </c>
      <c r="B51" s="59" t="s">
        <v>39</v>
      </c>
      <c r="C51" s="94">
        <v>1449.86</v>
      </c>
      <c r="D51" s="24" t="s">
        <v>100</v>
      </c>
      <c r="E51" s="95"/>
      <c r="F51" s="41">
        <v>967.62</v>
      </c>
      <c r="G51" s="96">
        <v>1451.17</v>
      </c>
      <c r="H51" s="96">
        <v>1873.78</v>
      </c>
      <c r="I51" s="97" t="s">
        <v>101</v>
      </c>
      <c r="J51" s="27" t="s">
        <v>102</v>
      </c>
      <c r="K51" s="97"/>
      <c r="L51" s="27"/>
    </row>
    <row r="52" spans="1:17" s="30" customFormat="1" ht="36.75" customHeight="1">
      <c r="A52" s="98" t="s">
        <v>311</v>
      </c>
      <c r="B52" s="99"/>
      <c r="C52" s="94">
        <v>1773.25</v>
      </c>
      <c r="D52" s="24"/>
      <c r="E52" s="100"/>
      <c r="F52" s="41">
        <v>1773.25</v>
      </c>
      <c r="G52" s="27">
        <v>1773.25</v>
      </c>
      <c r="H52" s="27">
        <v>1773.25</v>
      </c>
      <c r="I52" s="100"/>
      <c r="J52" s="100"/>
      <c r="K52" s="100"/>
      <c r="L52" s="100"/>
      <c r="N52" s="52">
        <f>SUM(G53:G61)</f>
        <v>5622.52</v>
      </c>
      <c r="O52" s="30">
        <f>N52/10</f>
        <v>562.2520000000001</v>
      </c>
      <c r="P52" s="52">
        <f>SUM(H53:H54)</f>
        <v>3849.27</v>
      </c>
      <c r="Q52" s="30">
        <f>P52/3</f>
        <v>1283.09</v>
      </c>
    </row>
    <row r="53" spans="1:12" s="30" customFormat="1" ht="15.75" customHeight="1">
      <c r="A53" s="101" t="s">
        <v>103</v>
      </c>
      <c r="B53" s="29" t="s">
        <v>56</v>
      </c>
      <c r="C53" s="94">
        <v>1773.25</v>
      </c>
      <c r="D53" s="37">
        <v>5.92</v>
      </c>
      <c r="E53" s="29"/>
      <c r="F53" s="41">
        <v>1773.25</v>
      </c>
      <c r="G53" s="27">
        <v>1773.25</v>
      </c>
      <c r="H53" s="27">
        <v>1773.25</v>
      </c>
      <c r="I53" s="27"/>
      <c r="J53" s="27"/>
      <c r="K53" s="27">
        <v>276.76</v>
      </c>
      <c r="L53" s="27">
        <v>3.6</v>
      </c>
    </row>
    <row r="54" spans="1:12" s="30" customFormat="1" ht="15.75" customHeight="1">
      <c r="A54" s="39" t="s">
        <v>104</v>
      </c>
      <c r="B54" s="29" t="s">
        <v>56</v>
      </c>
      <c r="C54" s="94">
        <v>1609.01</v>
      </c>
      <c r="D54" s="37">
        <v>10.27</v>
      </c>
      <c r="E54" s="29"/>
      <c r="F54" s="29">
        <v>2076.02</v>
      </c>
      <c r="G54" s="29">
        <v>2076.02</v>
      </c>
      <c r="H54" s="29">
        <v>2076.02</v>
      </c>
      <c r="I54" s="27"/>
      <c r="J54" s="27"/>
      <c r="K54" s="27">
        <v>276.76</v>
      </c>
      <c r="L54" s="27">
        <v>3.6</v>
      </c>
    </row>
    <row r="55" spans="1:12" s="30" customFormat="1" ht="15.75" customHeight="1">
      <c r="A55" s="39" t="s">
        <v>105</v>
      </c>
      <c r="B55" s="29"/>
      <c r="C55" s="94">
        <v>1773.25</v>
      </c>
      <c r="D55" s="37">
        <v>12.14</v>
      </c>
      <c r="E55" s="29"/>
      <c r="F55" s="41">
        <v>1773.25</v>
      </c>
      <c r="G55" s="27">
        <v>1773.25</v>
      </c>
      <c r="H55" s="27">
        <v>1773.25</v>
      </c>
      <c r="I55" s="27"/>
      <c r="J55" s="27"/>
      <c r="K55" s="27"/>
      <c r="L55" s="27"/>
    </row>
    <row r="56" spans="1:12" s="30" customFormat="1" ht="15.75" customHeight="1">
      <c r="A56" s="39" t="s">
        <v>106</v>
      </c>
      <c r="B56" s="29" t="s">
        <v>56</v>
      </c>
      <c r="C56" s="27"/>
      <c r="D56" s="37"/>
      <c r="E56" s="29"/>
      <c r="F56" s="29"/>
      <c r="G56" s="27"/>
      <c r="H56" s="27"/>
      <c r="I56" s="27"/>
      <c r="J56" s="27"/>
      <c r="K56" s="27">
        <v>276.76</v>
      </c>
      <c r="L56" s="27">
        <v>3.6</v>
      </c>
    </row>
    <row r="57" spans="1:12" s="30" customFormat="1" ht="15.75" customHeight="1">
      <c r="A57" s="102" t="s">
        <v>107</v>
      </c>
      <c r="B57" s="29" t="s">
        <v>56</v>
      </c>
      <c r="C57" s="27"/>
      <c r="D57" s="27"/>
      <c r="E57" s="29"/>
      <c r="F57" s="29"/>
      <c r="G57" s="27"/>
      <c r="H57" s="27"/>
      <c r="I57" s="27"/>
      <c r="J57" s="27"/>
      <c r="K57" s="27"/>
      <c r="L57" s="27"/>
    </row>
    <row r="58" spans="1:11" ht="13.5" customHeight="1">
      <c r="A58" s="4"/>
      <c r="B58" s="5" t="s">
        <v>1</v>
      </c>
      <c r="C58" s="6" t="s">
        <v>108</v>
      </c>
      <c r="D58" s="7"/>
      <c r="E58" s="7"/>
      <c r="F58" s="7"/>
      <c r="G58" s="7"/>
      <c r="H58" s="8"/>
      <c r="I58" s="103"/>
      <c r="K58" s="103"/>
    </row>
    <row r="59" spans="1:11" ht="12" customHeight="1">
      <c r="A59" s="9" t="s">
        <v>3</v>
      </c>
      <c r="B59" s="10"/>
      <c r="C59" s="11" t="s">
        <v>4</v>
      </c>
      <c r="D59" s="12"/>
      <c r="E59" s="13"/>
      <c r="F59" s="14" t="s">
        <v>5</v>
      </c>
      <c r="G59" s="10" t="s">
        <v>6</v>
      </c>
      <c r="H59" s="10" t="s">
        <v>7</v>
      </c>
      <c r="I59" s="103"/>
      <c r="K59" s="103"/>
    </row>
    <row r="60" spans="1:11" ht="12" customHeight="1">
      <c r="A60" s="15"/>
      <c r="B60" s="10"/>
      <c r="C60" s="10" t="s">
        <v>8</v>
      </c>
      <c r="D60" s="10" t="s">
        <v>9</v>
      </c>
      <c r="E60" s="10" t="s">
        <v>10</v>
      </c>
      <c r="F60" s="10" t="s">
        <v>11</v>
      </c>
      <c r="G60" s="10" t="s">
        <v>12</v>
      </c>
      <c r="H60" s="10" t="s">
        <v>13</v>
      </c>
      <c r="I60" s="103"/>
      <c r="K60" s="103"/>
    </row>
    <row r="61" spans="1:11" ht="12" customHeight="1">
      <c r="A61" s="104"/>
      <c r="B61" s="16"/>
      <c r="C61" s="16" t="s">
        <v>14</v>
      </c>
      <c r="D61" s="16" t="s">
        <v>15</v>
      </c>
      <c r="E61" s="16" t="s">
        <v>16</v>
      </c>
      <c r="F61" s="10" t="s">
        <v>14</v>
      </c>
      <c r="G61" s="16" t="s">
        <v>14</v>
      </c>
      <c r="H61" s="16" t="s">
        <v>14</v>
      </c>
      <c r="I61" s="103"/>
      <c r="K61" s="103"/>
    </row>
    <row r="62" spans="1:11" s="30" customFormat="1" ht="15.75" customHeight="1" hidden="1">
      <c r="A62" s="55" t="s">
        <v>312</v>
      </c>
      <c r="B62" s="105"/>
      <c r="C62" s="106"/>
      <c r="D62" s="107"/>
      <c r="E62" s="107"/>
      <c r="F62" s="107"/>
      <c r="G62" s="107"/>
      <c r="H62" s="107"/>
      <c r="I62" s="108"/>
      <c r="K62" s="108"/>
    </row>
    <row r="63" spans="1:12" s="65" customFormat="1" ht="15.75" customHeight="1" hidden="1">
      <c r="A63" s="91" t="s">
        <v>109</v>
      </c>
      <c r="B63" s="109" t="s">
        <v>110</v>
      </c>
      <c r="C63" s="27"/>
      <c r="D63" s="27"/>
      <c r="E63" s="27"/>
      <c r="F63" s="27"/>
      <c r="G63" s="27">
        <f aca="true" t="shared" si="0" ref="G63:G68">1393.82*1.2</f>
        <v>1672.5839999999998</v>
      </c>
      <c r="H63" s="34"/>
      <c r="I63" s="27">
        <v>284.46</v>
      </c>
      <c r="J63" s="27">
        <v>5.94</v>
      </c>
      <c r="K63" s="27"/>
      <c r="L63" s="27"/>
    </row>
    <row r="64" spans="1:12" s="65" customFormat="1" ht="15.75" customHeight="1" hidden="1">
      <c r="A64" s="53" t="s">
        <v>111</v>
      </c>
      <c r="B64" s="90" t="s">
        <v>112</v>
      </c>
      <c r="C64" s="27"/>
      <c r="D64" s="27"/>
      <c r="E64" s="27"/>
      <c r="F64" s="27"/>
      <c r="G64" s="27">
        <f t="shared" si="0"/>
        <v>1672.5839999999998</v>
      </c>
      <c r="H64" s="27"/>
      <c r="I64" s="27"/>
      <c r="J64" s="27"/>
      <c r="K64" s="27"/>
      <c r="L64" s="27"/>
    </row>
    <row r="65" spans="1:12" s="65" customFormat="1" ht="15.75" customHeight="1" hidden="1">
      <c r="A65" s="53" t="s">
        <v>113</v>
      </c>
      <c r="B65" s="90" t="s">
        <v>112</v>
      </c>
      <c r="C65" s="27"/>
      <c r="D65" s="27"/>
      <c r="E65" s="27"/>
      <c r="F65" s="27"/>
      <c r="G65" s="27">
        <f t="shared" si="0"/>
        <v>1672.5839999999998</v>
      </c>
      <c r="H65" s="27"/>
      <c r="I65" s="27"/>
      <c r="J65" s="27"/>
      <c r="K65" s="27"/>
      <c r="L65" s="27"/>
    </row>
    <row r="66" spans="1:12" s="65" customFormat="1" ht="15.75" customHeight="1" hidden="1">
      <c r="A66" s="53" t="s">
        <v>114</v>
      </c>
      <c r="B66" s="90" t="s">
        <v>112</v>
      </c>
      <c r="C66" s="27"/>
      <c r="D66" s="27"/>
      <c r="E66" s="27"/>
      <c r="F66" s="27"/>
      <c r="G66" s="27">
        <f t="shared" si="0"/>
        <v>1672.5839999999998</v>
      </c>
      <c r="H66" s="27"/>
      <c r="I66" s="27"/>
      <c r="J66" s="27"/>
      <c r="K66" s="27"/>
      <c r="L66" s="27"/>
    </row>
    <row r="67" spans="1:12" s="65" customFormat="1" ht="15.75" customHeight="1" hidden="1">
      <c r="A67" s="53" t="s">
        <v>115</v>
      </c>
      <c r="B67" s="90" t="s">
        <v>112</v>
      </c>
      <c r="C67" s="27"/>
      <c r="D67" s="27"/>
      <c r="E67" s="27"/>
      <c r="F67" s="27"/>
      <c r="G67" s="27">
        <f t="shared" si="0"/>
        <v>1672.5839999999998</v>
      </c>
      <c r="H67" s="27"/>
      <c r="I67" s="27"/>
      <c r="J67" s="27"/>
      <c r="K67" s="27"/>
      <c r="L67" s="27"/>
    </row>
    <row r="68" spans="1:12" s="65" customFormat="1" ht="15.75" customHeight="1" hidden="1">
      <c r="A68" s="53" t="s">
        <v>116</v>
      </c>
      <c r="B68" s="90" t="s">
        <v>112</v>
      </c>
      <c r="C68" s="27"/>
      <c r="D68" s="27"/>
      <c r="E68" s="27"/>
      <c r="F68" s="27"/>
      <c r="G68" s="27">
        <f t="shared" si="0"/>
        <v>1672.5839999999998</v>
      </c>
      <c r="H68" s="27"/>
      <c r="I68" s="27"/>
      <c r="J68" s="27"/>
      <c r="K68" s="27"/>
      <c r="L68" s="27"/>
    </row>
    <row r="69" spans="1:11" s="30" customFormat="1" ht="36.75" customHeight="1" hidden="1">
      <c r="A69" s="32" t="s">
        <v>313</v>
      </c>
      <c r="B69" s="105"/>
      <c r="C69" s="106"/>
      <c r="D69" s="107"/>
      <c r="E69" s="107"/>
      <c r="F69" s="107"/>
      <c r="G69" s="27">
        <f>1563.85*1.2</f>
        <v>1876.62</v>
      </c>
      <c r="H69" s="107"/>
      <c r="I69" s="108"/>
      <c r="K69" s="108"/>
    </row>
    <row r="70" spans="1:12" s="65" customFormat="1" ht="15.75" customHeight="1" hidden="1">
      <c r="A70" s="91" t="s">
        <v>117</v>
      </c>
      <c r="B70" s="109" t="s">
        <v>110</v>
      </c>
      <c r="C70" s="27"/>
      <c r="D70" s="27"/>
      <c r="E70" s="27"/>
      <c r="F70" s="27"/>
      <c r="G70" s="27">
        <f aca="true" t="shared" si="1" ref="G70:H74">1563.85*1.2</f>
        <v>1876.62</v>
      </c>
      <c r="H70" s="27">
        <f t="shared" si="1"/>
        <v>1876.62</v>
      </c>
      <c r="I70" s="27">
        <v>284.46</v>
      </c>
      <c r="J70" s="27">
        <v>5.94</v>
      </c>
      <c r="K70" s="27"/>
      <c r="L70" s="27"/>
    </row>
    <row r="71" spans="1:12" s="65" customFormat="1" ht="15.75" customHeight="1" hidden="1">
      <c r="A71" s="92" t="s">
        <v>118</v>
      </c>
      <c r="B71" s="109" t="s">
        <v>110</v>
      </c>
      <c r="C71" s="27"/>
      <c r="D71" s="27"/>
      <c r="E71" s="27"/>
      <c r="F71" s="27"/>
      <c r="G71" s="27">
        <f t="shared" si="1"/>
        <v>1876.62</v>
      </c>
      <c r="H71" s="27"/>
      <c r="I71" s="27"/>
      <c r="J71" s="27"/>
      <c r="K71" s="27">
        <v>286.44</v>
      </c>
      <c r="L71" s="27">
        <v>7.08</v>
      </c>
    </row>
    <row r="72" spans="1:12" s="65" customFormat="1" ht="15.75" customHeight="1" hidden="1">
      <c r="A72" s="92" t="s">
        <v>119</v>
      </c>
      <c r="B72" s="109"/>
      <c r="C72" s="27"/>
      <c r="D72" s="27"/>
      <c r="E72" s="27"/>
      <c r="F72" s="27"/>
      <c r="G72" s="27">
        <f t="shared" si="1"/>
        <v>1876.62</v>
      </c>
      <c r="H72" s="27">
        <f t="shared" si="1"/>
        <v>1876.62</v>
      </c>
      <c r="I72" s="27"/>
      <c r="J72" s="27"/>
      <c r="K72" s="27"/>
      <c r="L72" s="27"/>
    </row>
    <row r="73" spans="1:12" s="65" customFormat="1" ht="15.75" customHeight="1" hidden="1">
      <c r="A73" s="53" t="s">
        <v>120</v>
      </c>
      <c r="B73" s="90" t="s">
        <v>112</v>
      </c>
      <c r="C73" s="27"/>
      <c r="D73" s="27"/>
      <c r="E73" s="27"/>
      <c r="F73" s="27"/>
      <c r="G73" s="27">
        <f t="shared" si="1"/>
        <v>1876.62</v>
      </c>
      <c r="H73" s="27"/>
      <c r="I73" s="27"/>
      <c r="J73" s="27"/>
      <c r="K73" s="27"/>
      <c r="L73" s="27"/>
    </row>
    <row r="74" spans="1:12" s="65" customFormat="1" ht="15.75" customHeight="1" hidden="1">
      <c r="A74" s="53" t="s">
        <v>121</v>
      </c>
      <c r="B74" s="90" t="s">
        <v>112</v>
      </c>
      <c r="C74" s="27"/>
      <c r="D74" s="27"/>
      <c r="E74" s="27"/>
      <c r="F74" s="27"/>
      <c r="G74" s="27">
        <f t="shared" si="1"/>
        <v>1876.62</v>
      </c>
      <c r="H74" s="27">
        <f t="shared" si="1"/>
        <v>1876.62</v>
      </c>
      <c r="I74" s="27"/>
      <c r="J74" s="27"/>
      <c r="K74" s="27"/>
      <c r="L74" s="27"/>
    </row>
    <row r="75" spans="1:12" s="65" customFormat="1" ht="30.75" customHeight="1">
      <c r="A75" s="98" t="s">
        <v>314</v>
      </c>
      <c r="B75" s="87" t="s">
        <v>122</v>
      </c>
      <c r="C75" s="23">
        <v>1165.87</v>
      </c>
      <c r="D75" s="24" t="s">
        <v>123</v>
      </c>
      <c r="E75" s="27"/>
      <c r="F75" s="27">
        <v>741.8</v>
      </c>
      <c r="G75" s="27">
        <v>1191.94</v>
      </c>
      <c r="H75" s="27">
        <v>1560.8</v>
      </c>
      <c r="I75" s="27">
        <v>246.63</v>
      </c>
      <c r="J75" s="27" t="s">
        <v>124</v>
      </c>
      <c r="K75" s="27"/>
      <c r="L75" s="27"/>
    </row>
    <row r="76" spans="1:12" ht="38.25" customHeight="1">
      <c r="A76" s="98" t="s">
        <v>315</v>
      </c>
      <c r="B76" s="48"/>
      <c r="C76" s="23">
        <v>1468.38</v>
      </c>
      <c r="D76" s="24" t="s">
        <v>125</v>
      </c>
      <c r="E76" s="27"/>
      <c r="F76" s="27">
        <v>1009.43</v>
      </c>
      <c r="G76" s="27">
        <v>1509.96</v>
      </c>
      <c r="H76" s="27">
        <v>1941.67</v>
      </c>
      <c r="I76" s="34"/>
      <c r="J76" s="27"/>
      <c r="K76" s="34"/>
      <c r="L76" s="27"/>
    </row>
    <row r="77" spans="1:17" s="38" customFormat="1" ht="30" customHeight="1">
      <c r="A77" s="110" t="s">
        <v>126</v>
      </c>
      <c r="B77" s="87" t="s">
        <v>127</v>
      </c>
      <c r="C77" s="27"/>
      <c r="D77" s="61" t="s">
        <v>128</v>
      </c>
      <c r="E77" s="27"/>
      <c r="F77" s="27"/>
      <c r="G77" s="27"/>
      <c r="H77" s="27"/>
      <c r="I77" s="27">
        <v>293.17</v>
      </c>
      <c r="J77" s="26" t="s">
        <v>129</v>
      </c>
      <c r="K77" s="27"/>
      <c r="L77" s="26"/>
      <c r="N77" s="111">
        <f>SUM(G77:G98)</f>
        <v>0</v>
      </c>
      <c r="O77" s="38">
        <f>N77/28</f>
        <v>0</v>
      </c>
      <c r="P77" s="111">
        <f>SUM(H77:H98)</f>
        <v>0</v>
      </c>
      <c r="Q77" s="38">
        <f>P77/13</f>
        <v>0</v>
      </c>
    </row>
    <row r="78" spans="1:12" s="38" customFormat="1" ht="15.75" customHeight="1">
      <c r="A78" s="35" t="s">
        <v>130</v>
      </c>
      <c r="B78" s="40" t="s">
        <v>131</v>
      </c>
      <c r="C78" s="27"/>
      <c r="D78" s="37" t="s">
        <v>132</v>
      </c>
      <c r="E78" s="27"/>
      <c r="F78" s="27"/>
      <c r="G78" s="27"/>
      <c r="H78" s="27"/>
      <c r="I78" s="27">
        <v>345.63</v>
      </c>
      <c r="J78" s="27" t="s">
        <v>133</v>
      </c>
      <c r="K78" s="27"/>
      <c r="L78" s="27"/>
    </row>
    <row r="79" spans="1:12" s="38" customFormat="1" ht="15.75" customHeight="1">
      <c r="A79" s="112" t="s">
        <v>134</v>
      </c>
      <c r="B79" s="40" t="s">
        <v>131</v>
      </c>
      <c r="C79" s="27"/>
      <c r="D79" s="37">
        <v>6.96</v>
      </c>
      <c r="E79" s="27"/>
      <c r="F79" s="27"/>
      <c r="G79" s="27"/>
      <c r="H79" s="27"/>
      <c r="I79" s="27"/>
      <c r="J79" s="27"/>
      <c r="K79" s="27">
        <v>277.95</v>
      </c>
      <c r="L79" s="27">
        <v>6.32</v>
      </c>
    </row>
    <row r="80" spans="1:12" s="30" customFormat="1" ht="15.75" customHeight="1">
      <c r="A80" s="113" t="s">
        <v>135</v>
      </c>
      <c r="B80" s="114" t="s">
        <v>136</v>
      </c>
      <c r="C80" s="27"/>
      <c r="D80" s="115"/>
      <c r="E80" s="29"/>
      <c r="F80" s="29"/>
      <c r="G80" s="27"/>
      <c r="H80" s="27"/>
      <c r="I80" s="27"/>
      <c r="J80" s="29"/>
      <c r="K80" s="27">
        <v>413.41</v>
      </c>
      <c r="L80" s="29">
        <v>7.11</v>
      </c>
    </row>
    <row r="81" spans="1:12" s="30" customFormat="1" ht="15.75" customHeight="1">
      <c r="A81" s="83" t="s">
        <v>137</v>
      </c>
      <c r="B81" s="116" t="s">
        <v>138</v>
      </c>
      <c r="C81" s="27"/>
      <c r="D81" s="37"/>
      <c r="E81" s="27"/>
      <c r="F81" s="27"/>
      <c r="G81" s="27"/>
      <c r="H81" s="27"/>
      <c r="I81" s="27"/>
      <c r="J81" s="27"/>
      <c r="K81" s="27"/>
      <c r="L81" s="27"/>
    </row>
    <row r="82" spans="1:12" s="30" customFormat="1" ht="15.75" customHeight="1">
      <c r="A82" s="113" t="s">
        <v>139</v>
      </c>
      <c r="B82" s="116" t="s">
        <v>140</v>
      </c>
      <c r="C82" s="27"/>
      <c r="D82" s="37"/>
      <c r="E82" s="27"/>
      <c r="F82" s="27"/>
      <c r="G82" s="27"/>
      <c r="H82" s="27"/>
      <c r="I82" s="27"/>
      <c r="J82" s="27"/>
      <c r="K82" s="27"/>
      <c r="L82" s="27"/>
    </row>
    <row r="83" spans="1:12" s="38" customFormat="1" ht="18.75" customHeight="1">
      <c r="A83" s="117" t="s">
        <v>141</v>
      </c>
      <c r="B83" s="114" t="s">
        <v>142</v>
      </c>
      <c r="C83" s="27"/>
      <c r="D83" s="37" t="s">
        <v>143</v>
      </c>
      <c r="E83" s="41"/>
      <c r="F83" s="41"/>
      <c r="G83" s="29"/>
      <c r="H83" s="27"/>
      <c r="I83" s="27">
        <v>295.45</v>
      </c>
      <c r="J83" s="27" t="s">
        <v>144</v>
      </c>
      <c r="K83" s="27"/>
      <c r="L83" s="27"/>
    </row>
    <row r="84" spans="1:12" s="65" customFormat="1" ht="15.75" customHeight="1">
      <c r="A84" s="53" t="s">
        <v>145</v>
      </c>
      <c r="B84" s="114" t="s">
        <v>146</v>
      </c>
      <c r="C84" s="27"/>
      <c r="D84" s="37"/>
      <c r="E84" s="27"/>
      <c r="F84" s="27"/>
      <c r="G84" s="27"/>
      <c r="H84" s="27"/>
      <c r="I84" s="27"/>
      <c r="J84" s="27"/>
      <c r="K84" s="27"/>
      <c r="L84" s="27"/>
    </row>
    <row r="85" spans="1:12" s="38" customFormat="1" ht="15.75" customHeight="1">
      <c r="A85" s="101" t="s">
        <v>147</v>
      </c>
      <c r="B85" s="40" t="s">
        <v>131</v>
      </c>
      <c r="C85" s="27"/>
      <c r="D85" s="37" t="s">
        <v>148</v>
      </c>
      <c r="E85" s="27"/>
      <c r="F85" s="27"/>
      <c r="G85" s="27"/>
      <c r="H85" s="27"/>
      <c r="I85" s="27"/>
      <c r="J85" s="27"/>
      <c r="K85" s="27">
        <v>518.26</v>
      </c>
      <c r="L85" s="27">
        <v>7.68</v>
      </c>
    </row>
    <row r="86" spans="1:12" ht="15.75" customHeight="1">
      <c r="A86" s="53" t="s">
        <v>149</v>
      </c>
      <c r="B86" s="40" t="s">
        <v>131</v>
      </c>
      <c r="C86" s="27"/>
      <c r="D86" s="37"/>
      <c r="E86" s="27"/>
      <c r="F86" s="27"/>
      <c r="G86" s="27"/>
      <c r="H86" s="27"/>
      <c r="I86" s="27"/>
      <c r="J86" s="27"/>
      <c r="K86" s="27"/>
      <c r="L86" s="27"/>
    </row>
    <row r="87" spans="1:12" s="30" customFormat="1" ht="18" customHeight="1">
      <c r="A87" s="101" t="s">
        <v>150</v>
      </c>
      <c r="B87" s="40" t="s">
        <v>131</v>
      </c>
      <c r="C87" s="27"/>
      <c r="D87" s="37" t="s">
        <v>151</v>
      </c>
      <c r="E87" s="27"/>
      <c r="F87" s="27"/>
      <c r="G87" s="27"/>
      <c r="H87" s="27"/>
      <c r="I87" s="27"/>
      <c r="J87" s="27"/>
      <c r="K87" s="27">
        <v>341.46</v>
      </c>
      <c r="L87" s="27">
        <v>4.26</v>
      </c>
    </row>
    <row r="88" spans="1:12" s="38" customFormat="1" ht="18.75" customHeight="1">
      <c r="A88" s="53" t="s">
        <v>152</v>
      </c>
      <c r="B88" s="40" t="s">
        <v>131</v>
      </c>
      <c r="C88" s="27"/>
      <c r="D88" s="37"/>
      <c r="E88" s="27"/>
      <c r="F88" s="27"/>
      <c r="G88" s="27"/>
      <c r="H88" s="27"/>
      <c r="I88" s="27"/>
      <c r="J88" s="27"/>
      <c r="K88" s="27"/>
      <c r="L88" s="27"/>
    </row>
    <row r="89" spans="1:12" s="38" customFormat="1" ht="30.75" customHeight="1">
      <c r="A89" s="53" t="s">
        <v>153</v>
      </c>
      <c r="B89" s="40" t="s">
        <v>131</v>
      </c>
      <c r="C89" s="27"/>
      <c r="D89" s="37"/>
      <c r="E89" s="27"/>
      <c r="F89" s="27"/>
      <c r="G89" s="27"/>
      <c r="H89" s="27"/>
      <c r="I89" s="27"/>
      <c r="J89" s="27"/>
      <c r="K89" s="27"/>
      <c r="L89" s="27"/>
    </row>
    <row r="90" spans="1:12" s="38" customFormat="1" ht="15.75" customHeight="1">
      <c r="A90" s="35" t="s">
        <v>154</v>
      </c>
      <c r="B90" s="40" t="s">
        <v>131</v>
      </c>
      <c r="C90" s="27"/>
      <c r="D90" s="37"/>
      <c r="E90" s="27"/>
      <c r="F90" s="27"/>
      <c r="G90" s="27"/>
      <c r="H90" s="27"/>
      <c r="I90" s="27">
        <v>406.5</v>
      </c>
      <c r="J90" s="27" t="s">
        <v>155</v>
      </c>
      <c r="K90" s="27"/>
      <c r="L90" s="27"/>
    </row>
    <row r="91" spans="1:12" s="119" customFormat="1" ht="16.5" customHeight="1">
      <c r="A91" s="118" t="s">
        <v>156</v>
      </c>
      <c r="B91" s="114" t="s">
        <v>157</v>
      </c>
      <c r="C91" s="27"/>
      <c r="D91" s="37" t="s">
        <v>158</v>
      </c>
      <c r="E91" s="27"/>
      <c r="F91" s="27"/>
      <c r="G91" s="27"/>
      <c r="H91" s="27"/>
      <c r="I91" s="27"/>
      <c r="J91" s="27"/>
      <c r="K91" s="27">
        <v>237.91</v>
      </c>
      <c r="L91" s="27" t="s">
        <v>159</v>
      </c>
    </row>
    <row r="92" spans="1:12" s="38" customFormat="1" ht="15.75" customHeight="1">
      <c r="A92" s="110" t="s">
        <v>160</v>
      </c>
      <c r="B92" s="114" t="s">
        <v>161</v>
      </c>
      <c r="C92" s="73"/>
      <c r="D92" s="120" t="s">
        <v>162</v>
      </c>
      <c r="E92" s="121"/>
      <c r="F92" s="121"/>
      <c r="G92" s="73"/>
      <c r="H92" s="73"/>
      <c r="I92" s="121">
        <v>338.64</v>
      </c>
      <c r="J92" s="121" t="s">
        <v>163</v>
      </c>
      <c r="K92" s="121"/>
      <c r="L92" s="121"/>
    </row>
    <row r="93" spans="1:12" s="38" customFormat="1" ht="15.75" customHeight="1">
      <c r="A93" s="122" t="s">
        <v>164</v>
      </c>
      <c r="B93" s="114" t="s">
        <v>165</v>
      </c>
      <c r="C93" s="29"/>
      <c r="D93" s="115"/>
      <c r="E93" s="29"/>
      <c r="F93" s="29"/>
      <c r="G93" s="27"/>
      <c r="H93" s="29"/>
      <c r="I93" s="29"/>
      <c r="J93" s="29"/>
      <c r="K93" s="29"/>
      <c r="L93" s="29"/>
    </row>
    <row r="94" spans="1:12" s="38" customFormat="1" ht="15.75" customHeight="1">
      <c r="A94" s="113" t="s">
        <v>166</v>
      </c>
      <c r="B94" s="114" t="s">
        <v>165</v>
      </c>
      <c r="C94" s="29"/>
      <c r="D94" s="115"/>
      <c r="E94" s="29"/>
      <c r="F94" s="29"/>
      <c r="G94" s="27"/>
      <c r="H94" s="29"/>
      <c r="I94" s="29"/>
      <c r="J94" s="29"/>
      <c r="K94" s="29"/>
      <c r="L94" s="29"/>
    </row>
    <row r="95" spans="1:12" s="38" customFormat="1" ht="15.75" customHeight="1">
      <c r="A95" s="113" t="s">
        <v>167</v>
      </c>
      <c r="B95" s="114" t="s">
        <v>165</v>
      </c>
      <c r="C95" s="29"/>
      <c r="D95" s="115"/>
      <c r="E95" s="29"/>
      <c r="F95" s="29"/>
      <c r="G95" s="27"/>
      <c r="H95" s="29"/>
      <c r="I95" s="29"/>
      <c r="J95" s="29"/>
      <c r="K95" s="29"/>
      <c r="L95" s="29"/>
    </row>
    <row r="96" spans="1:12" s="38" customFormat="1" ht="15.75" customHeight="1">
      <c r="A96" s="113" t="s">
        <v>168</v>
      </c>
      <c r="B96" s="114" t="s">
        <v>165</v>
      </c>
      <c r="C96" s="29"/>
      <c r="D96" s="115"/>
      <c r="E96" s="29"/>
      <c r="F96" s="29"/>
      <c r="G96" s="27"/>
      <c r="H96" s="29"/>
      <c r="I96" s="29"/>
      <c r="J96" s="29"/>
      <c r="K96" s="29"/>
      <c r="L96" s="29"/>
    </row>
    <row r="97" spans="1:12" s="38" customFormat="1" ht="15.75" customHeight="1">
      <c r="A97" s="113" t="s">
        <v>169</v>
      </c>
      <c r="B97" s="114" t="s">
        <v>165</v>
      </c>
      <c r="C97" s="29"/>
      <c r="D97" s="115"/>
      <c r="E97" s="29"/>
      <c r="F97" s="29"/>
      <c r="G97" s="27"/>
      <c r="H97" s="29"/>
      <c r="I97" s="29"/>
      <c r="J97" s="29"/>
      <c r="K97" s="29"/>
      <c r="L97" s="29"/>
    </row>
    <row r="98" spans="1:12" s="38" customFormat="1" ht="15.75" customHeight="1">
      <c r="A98" s="113" t="s">
        <v>170</v>
      </c>
      <c r="B98" s="114" t="s">
        <v>165</v>
      </c>
      <c r="C98" s="29"/>
      <c r="D98" s="115"/>
      <c r="E98" s="29"/>
      <c r="F98" s="29"/>
      <c r="G98" s="27"/>
      <c r="H98" s="29"/>
      <c r="I98" s="29"/>
      <c r="J98" s="29"/>
      <c r="K98" s="29"/>
      <c r="L98" s="29"/>
    </row>
    <row r="99" spans="1:12" ht="19.5" customHeight="1">
      <c r="A99" s="98" t="s">
        <v>171</v>
      </c>
      <c r="B99" s="123"/>
      <c r="C99" s="124">
        <v>1463.06</v>
      </c>
      <c r="D99" s="24" t="s">
        <v>172</v>
      </c>
      <c r="E99" s="29"/>
      <c r="F99" s="27">
        <v>967.75</v>
      </c>
      <c r="G99" s="27">
        <v>1486.76</v>
      </c>
      <c r="H99" s="27">
        <v>1902.34</v>
      </c>
      <c r="I99" s="34"/>
      <c r="J99" s="29"/>
      <c r="K99" s="34"/>
      <c r="L99" s="29"/>
    </row>
    <row r="100" spans="1:17" s="30" customFormat="1" ht="15.75" customHeight="1">
      <c r="A100" s="125" t="s">
        <v>173</v>
      </c>
      <c r="B100" s="126" t="s">
        <v>174</v>
      </c>
      <c r="C100" s="29"/>
      <c r="D100" s="115"/>
      <c r="E100" s="29"/>
      <c r="F100" s="29"/>
      <c r="G100" s="27"/>
      <c r="H100" s="27"/>
      <c r="I100" s="29"/>
      <c r="J100" s="29"/>
      <c r="K100" s="29"/>
      <c r="L100" s="29"/>
      <c r="N100" s="52">
        <f>SUM(G100:G128)</f>
        <v>0</v>
      </c>
      <c r="O100" s="30">
        <f>N100/34</f>
        <v>0</v>
      </c>
      <c r="P100" s="52">
        <f>SUM(H100:H128)</f>
        <v>0</v>
      </c>
      <c r="Q100" s="30">
        <f>P100/12</f>
        <v>0</v>
      </c>
    </row>
    <row r="101" spans="1:12" s="30" customFormat="1" ht="15.75" customHeight="1">
      <c r="A101" s="118" t="s">
        <v>175</v>
      </c>
      <c r="B101" s="127" t="s">
        <v>176</v>
      </c>
      <c r="C101" s="29"/>
      <c r="D101" s="115"/>
      <c r="E101" s="29"/>
      <c r="F101" s="29"/>
      <c r="G101" s="27"/>
      <c r="H101" s="29"/>
      <c r="I101" s="29"/>
      <c r="J101" s="29"/>
      <c r="K101" s="29">
        <v>415.38</v>
      </c>
      <c r="L101" s="29">
        <v>3.67</v>
      </c>
    </row>
    <row r="102" spans="1:12" s="38" customFormat="1" ht="15.75" customHeight="1">
      <c r="A102" s="35" t="s">
        <v>177</v>
      </c>
      <c r="B102" s="40" t="s">
        <v>178</v>
      </c>
      <c r="C102" s="27"/>
      <c r="D102" s="37" t="s">
        <v>179</v>
      </c>
      <c r="E102" s="27"/>
      <c r="F102" s="27"/>
      <c r="G102" s="27"/>
      <c r="H102" s="27"/>
      <c r="I102" s="27">
        <v>595.81</v>
      </c>
      <c r="J102" s="27" t="s">
        <v>180</v>
      </c>
      <c r="K102" s="27"/>
      <c r="L102" s="27"/>
    </row>
    <row r="103" spans="1:12" s="38" customFormat="1" ht="15.75" customHeight="1">
      <c r="A103" s="128" t="s">
        <v>181</v>
      </c>
      <c r="B103" s="40" t="s">
        <v>182</v>
      </c>
      <c r="C103" s="27"/>
      <c r="D103" s="61">
        <v>4.48</v>
      </c>
      <c r="E103" s="27"/>
      <c r="F103" s="27"/>
      <c r="G103" s="27"/>
      <c r="H103" s="27"/>
      <c r="I103" s="27">
        <v>320.51</v>
      </c>
      <c r="J103" s="26" t="s">
        <v>183</v>
      </c>
      <c r="K103" s="27"/>
      <c r="L103" s="26"/>
    </row>
    <row r="104" spans="1:12" s="131" customFormat="1" ht="15.75" customHeight="1">
      <c r="A104" s="129" t="s">
        <v>184</v>
      </c>
      <c r="B104" s="130" t="s">
        <v>185</v>
      </c>
      <c r="C104" s="73"/>
      <c r="D104" s="74"/>
      <c r="E104" s="73"/>
      <c r="F104" s="27"/>
      <c r="G104" s="63"/>
      <c r="H104" s="27"/>
      <c r="I104" s="73"/>
      <c r="J104" s="73"/>
      <c r="K104" s="73"/>
      <c r="L104" s="73"/>
    </row>
    <row r="105" spans="1:12" s="131" customFormat="1" ht="15.75" customHeight="1">
      <c r="A105" s="129" t="s">
        <v>186</v>
      </c>
      <c r="B105" s="130" t="s">
        <v>187</v>
      </c>
      <c r="C105" s="73"/>
      <c r="D105" s="74"/>
      <c r="E105" s="73"/>
      <c r="F105" s="27"/>
      <c r="G105" s="63"/>
      <c r="H105" s="27"/>
      <c r="I105" s="73"/>
      <c r="J105" s="73"/>
      <c r="K105" s="73"/>
      <c r="L105" s="73"/>
    </row>
    <row r="106" spans="1:12" s="30" customFormat="1" ht="15.75" customHeight="1">
      <c r="A106" s="129" t="s">
        <v>188</v>
      </c>
      <c r="B106" s="132" t="s">
        <v>189</v>
      </c>
      <c r="C106" s="27"/>
      <c r="D106" s="37"/>
      <c r="E106" s="27"/>
      <c r="F106" s="27"/>
      <c r="G106" s="27"/>
      <c r="H106" s="27"/>
      <c r="I106" s="27"/>
      <c r="J106" s="27"/>
      <c r="K106" s="27"/>
      <c r="L106" s="27"/>
    </row>
    <row r="107" spans="1:12" s="134" customFormat="1" ht="15.75" customHeight="1">
      <c r="A107" s="129" t="s">
        <v>190</v>
      </c>
      <c r="B107" s="133" t="s">
        <v>191</v>
      </c>
      <c r="C107" s="27"/>
      <c r="D107" s="37"/>
      <c r="E107" s="27"/>
      <c r="F107" s="27"/>
      <c r="G107" s="27"/>
      <c r="H107" s="27"/>
      <c r="I107" s="27"/>
      <c r="J107" s="27"/>
      <c r="K107" s="27"/>
      <c r="L107" s="27"/>
    </row>
    <row r="108" spans="1:12" s="38" customFormat="1" ht="15.75" customHeight="1">
      <c r="A108" s="91" t="s">
        <v>192</v>
      </c>
      <c r="B108" s="114" t="s">
        <v>56</v>
      </c>
      <c r="C108" s="29"/>
      <c r="D108" s="37"/>
      <c r="E108" s="29"/>
      <c r="F108" s="29"/>
      <c r="G108" s="27"/>
      <c r="H108" s="29"/>
      <c r="I108" s="29"/>
      <c r="J108" s="27"/>
      <c r="K108" s="29"/>
      <c r="L108" s="27"/>
    </row>
    <row r="109" spans="1:12" s="30" customFormat="1" ht="51.75" customHeight="1">
      <c r="A109" s="135" t="s">
        <v>316</v>
      </c>
      <c r="B109" s="87" t="s">
        <v>193</v>
      </c>
      <c r="C109" s="27"/>
      <c r="D109" s="37"/>
      <c r="E109" s="27"/>
      <c r="F109" s="27"/>
      <c r="G109" s="27"/>
      <c r="H109" s="27"/>
      <c r="I109" s="27"/>
      <c r="J109" s="27"/>
      <c r="K109" s="27"/>
      <c r="L109" s="27"/>
    </row>
    <row r="110" spans="1:12" s="131" customFormat="1" ht="15.75" customHeight="1">
      <c r="A110" s="92" t="s">
        <v>194</v>
      </c>
      <c r="B110" s="109" t="s">
        <v>195</v>
      </c>
      <c r="C110" s="27"/>
      <c r="D110" s="37"/>
      <c r="E110" s="27"/>
      <c r="F110" s="27"/>
      <c r="G110" s="27"/>
      <c r="H110" s="27"/>
      <c r="I110" s="27"/>
      <c r="J110" s="27"/>
      <c r="K110" s="27"/>
      <c r="L110" s="27"/>
    </row>
    <row r="111" spans="1:12" s="136" customFormat="1" ht="15.75" customHeight="1">
      <c r="A111" s="92" t="s">
        <v>196</v>
      </c>
      <c r="B111" s="109" t="s">
        <v>56</v>
      </c>
      <c r="C111" s="27"/>
      <c r="D111" s="37"/>
      <c r="E111" s="27"/>
      <c r="F111" s="27"/>
      <c r="G111" s="27"/>
      <c r="H111" s="27"/>
      <c r="I111" s="27"/>
      <c r="J111" s="27"/>
      <c r="K111" s="27"/>
      <c r="L111" s="27"/>
    </row>
    <row r="112" spans="1:12" s="131" customFormat="1" ht="15.75" customHeight="1">
      <c r="A112" s="92" t="s">
        <v>197</v>
      </c>
      <c r="B112" s="109" t="s">
        <v>195</v>
      </c>
      <c r="C112" s="27"/>
      <c r="D112" s="37"/>
      <c r="E112" s="27"/>
      <c r="F112" s="27"/>
      <c r="G112" s="27"/>
      <c r="H112" s="27"/>
      <c r="I112" s="27"/>
      <c r="J112" s="27"/>
      <c r="K112" s="27"/>
      <c r="L112" s="27"/>
    </row>
    <row r="113" spans="1:11" ht="12.75" customHeight="1">
      <c r="A113" s="4"/>
      <c r="B113" s="5" t="s">
        <v>1</v>
      </c>
      <c r="C113" s="6" t="s">
        <v>108</v>
      </c>
      <c r="D113" s="7"/>
      <c r="E113" s="7"/>
      <c r="F113" s="7"/>
      <c r="G113" s="7"/>
      <c r="H113" s="8"/>
      <c r="I113" s="103"/>
      <c r="K113" s="103"/>
    </row>
    <row r="114" spans="1:11" ht="12" customHeight="1">
      <c r="A114" s="9" t="s">
        <v>3</v>
      </c>
      <c r="B114" s="10"/>
      <c r="C114" s="11" t="s">
        <v>4</v>
      </c>
      <c r="D114" s="12"/>
      <c r="E114" s="13"/>
      <c r="F114" s="14" t="s">
        <v>5</v>
      </c>
      <c r="G114" s="10" t="s">
        <v>6</v>
      </c>
      <c r="H114" s="10" t="s">
        <v>7</v>
      </c>
      <c r="I114" s="103"/>
      <c r="K114" s="103"/>
    </row>
    <row r="115" spans="1:11" ht="12" customHeight="1">
      <c r="A115" s="15"/>
      <c r="B115" s="10"/>
      <c r="C115" s="10" t="s">
        <v>8</v>
      </c>
      <c r="D115" s="10" t="s">
        <v>9</v>
      </c>
      <c r="E115" s="10" t="s">
        <v>10</v>
      </c>
      <c r="F115" s="10" t="s">
        <v>11</v>
      </c>
      <c r="G115" s="10" t="s">
        <v>12</v>
      </c>
      <c r="H115" s="10" t="s">
        <v>13</v>
      </c>
      <c r="I115" s="103"/>
      <c r="K115" s="103"/>
    </row>
    <row r="116" spans="1:11" ht="12" customHeight="1">
      <c r="A116" s="104"/>
      <c r="B116" s="16"/>
      <c r="C116" s="16" t="s">
        <v>14</v>
      </c>
      <c r="D116" s="16" t="s">
        <v>15</v>
      </c>
      <c r="E116" s="16" t="s">
        <v>16</v>
      </c>
      <c r="F116" s="10" t="s">
        <v>14</v>
      </c>
      <c r="G116" s="16" t="s">
        <v>14</v>
      </c>
      <c r="H116" s="16" t="s">
        <v>14</v>
      </c>
      <c r="I116" s="103"/>
      <c r="K116" s="103"/>
    </row>
    <row r="117" spans="1:12" s="138" customFormat="1" ht="15.75" customHeight="1">
      <c r="A117" s="53" t="s">
        <v>198</v>
      </c>
      <c r="B117" s="137" t="s">
        <v>191</v>
      </c>
      <c r="C117" s="27"/>
      <c r="D117" s="37"/>
      <c r="E117" s="27"/>
      <c r="F117" s="27"/>
      <c r="G117" s="27"/>
      <c r="H117" s="27"/>
      <c r="I117" s="27"/>
      <c r="J117" s="27"/>
      <c r="K117" s="27"/>
      <c r="L117" s="27"/>
    </row>
    <row r="118" spans="1:12" s="140" customFormat="1" ht="15.75" customHeight="1">
      <c r="A118" s="53" t="s">
        <v>199</v>
      </c>
      <c r="B118" s="137" t="s">
        <v>200</v>
      </c>
      <c r="C118" s="139"/>
      <c r="D118" s="37"/>
      <c r="E118" s="139"/>
      <c r="F118" s="139"/>
      <c r="G118" s="27"/>
      <c r="H118" s="139"/>
      <c r="I118" s="139"/>
      <c r="J118" s="139"/>
      <c r="K118" s="139"/>
      <c r="L118" s="139"/>
    </row>
    <row r="119" spans="1:12" s="140" customFormat="1" ht="15.75" customHeight="1">
      <c r="A119" s="53" t="s">
        <v>201</v>
      </c>
      <c r="B119" s="137" t="s">
        <v>195</v>
      </c>
      <c r="C119" s="139"/>
      <c r="D119" s="61"/>
      <c r="E119" s="139"/>
      <c r="F119" s="139"/>
      <c r="G119" s="27"/>
      <c r="H119" s="139"/>
      <c r="I119" s="139"/>
      <c r="J119" s="141"/>
      <c r="K119" s="139"/>
      <c r="L119" s="141"/>
    </row>
    <row r="120" spans="1:12" s="140" customFormat="1" ht="15.75" customHeight="1">
      <c r="A120" s="53" t="s">
        <v>202</v>
      </c>
      <c r="B120" s="137" t="s">
        <v>203</v>
      </c>
      <c r="C120" s="139"/>
      <c r="D120" s="37"/>
      <c r="E120" s="139"/>
      <c r="F120" s="139"/>
      <c r="G120" s="27"/>
      <c r="H120" s="139"/>
      <c r="I120" s="139"/>
      <c r="J120" s="139"/>
      <c r="K120" s="139"/>
      <c r="L120" s="139"/>
    </row>
    <row r="121" spans="1:12" s="140" customFormat="1" ht="15.75" customHeight="1">
      <c r="A121" s="42" t="s">
        <v>204</v>
      </c>
      <c r="B121" s="137" t="s">
        <v>205</v>
      </c>
      <c r="C121" s="139"/>
      <c r="D121" s="37"/>
      <c r="E121" s="139"/>
      <c r="F121" s="139"/>
      <c r="G121" s="27"/>
      <c r="H121" s="139"/>
      <c r="I121" s="139"/>
      <c r="J121" s="139"/>
      <c r="K121" s="139"/>
      <c r="L121" s="139"/>
    </row>
    <row r="122" spans="1:12" s="140" customFormat="1" ht="15.75" customHeight="1">
      <c r="A122" s="53" t="s">
        <v>206</v>
      </c>
      <c r="B122" s="137" t="s">
        <v>191</v>
      </c>
      <c r="C122" s="139"/>
      <c r="D122" s="37"/>
      <c r="E122" s="139"/>
      <c r="F122" s="139"/>
      <c r="G122" s="27"/>
      <c r="H122" s="139"/>
      <c r="I122" s="139"/>
      <c r="J122" s="139"/>
      <c r="K122" s="139"/>
      <c r="L122" s="139"/>
    </row>
    <row r="123" spans="1:12" s="138" customFormat="1" ht="15.75" customHeight="1">
      <c r="A123" s="53" t="s">
        <v>207</v>
      </c>
      <c r="B123" s="137" t="s">
        <v>200</v>
      </c>
      <c r="C123" s="27"/>
      <c r="D123" s="37"/>
      <c r="E123" s="27"/>
      <c r="F123" s="27"/>
      <c r="G123" s="27"/>
      <c r="H123" s="27"/>
      <c r="I123" s="27"/>
      <c r="J123" s="27"/>
      <c r="K123" s="27"/>
      <c r="L123" s="27"/>
    </row>
    <row r="124" spans="1:12" s="138" customFormat="1" ht="15.75" customHeight="1">
      <c r="A124" s="53" t="s">
        <v>208</v>
      </c>
      <c r="B124" s="142" t="s">
        <v>209</v>
      </c>
      <c r="C124" s="27"/>
      <c r="D124" s="37">
        <v>6.37</v>
      </c>
      <c r="E124" s="27"/>
      <c r="F124" s="27"/>
      <c r="G124" s="27"/>
      <c r="H124" s="27"/>
      <c r="I124" s="27"/>
      <c r="J124" s="27"/>
      <c r="K124" s="27">
        <v>343.66</v>
      </c>
      <c r="L124" s="27">
        <v>4.64</v>
      </c>
    </row>
    <row r="125" spans="1:12" s="138" customFormat="1" ht="15.75" customHeight="1">
      <c r="A125" s="53" t="s">
        <v>210</v>
      </c>
      <c r="B125" s="137" t="s">
        <v>211</v>
      </c>
      <c r="C125" s="27"/>
      <c r="D125" s="37"/>
      <c r="E125" s="27"/>
      <c r="F125" s="27"/>
      <c r="G125" s="27"/>
      <c r="H125" s="27"/>
      <c r="I125" s="27"/>
      <c r="J125" s="27"/>
      <c r="K125" s="27"/>
      <c r="L125" s="27"/>
    </row>
    <row r="126" spans="1:12" s="138" customFormat="1" ht="15.75" customHeight="1">
      <c r="A126" s="53" t="s">
        <v>212</v>
      </c>
      <c r="B126" s="137" t="s">
        <v>211</v>
      </c>
      <c r="C126" s="27"/>
      <c r="D126" s="37">
        <v>6.32</v>
      </c>
      <c r="E126" s="27"/>
      <c r="F126" s="27"/>
      <c r="G126" s="27"/>
      <c r="H126" s="29"/>
      <c r="I126" s="27"/>
      <c r="J126" s="27"/>
      <c r="K126" s="27">
        <v>345.58</v>
      </c>
      <c r="L126" s="27">
        <v>4.59</v>
      </c>
    </row>
    <row r="127" spans="1:12" s="138" customFormat="1" ht="15.75" customHeight="1">
      <c r="A127" s="53" t="s">
        <v>213</v>
      </c>
      <c r="B127" s="137" t="s">
        <v>211</v>
      </c>
      <c r="C127" s="27"/>
      <c r="D127" s="37"/>
      <c r="E127" s="27"/>
      <c r="F127" s="27"/>
      <c r="G127" s="27"/>
      <c r="H127" s="29"/>
      <c r="I127" s="27"/>
      <c r="J127" s="27"/>
      <c r="K127" s="27"/>
      <c r="L127" s="27"/>
    </row>
    <row r="128" spans="1:12" s="138" customFormat="1" ht="15.75" customHeight="1">
      <c r="A128" s="47" t="s">
        <v>214</v>
      </c>
      <c r="B128" s="137" t="s">
        <v>56</v>
      </c>
      <c r="C128" s="27"/>
      <c r="D128" s="37"/>
      <c r="E128" s="27"/>
      <c r="F128" s="27"/>
      <c r="G128" s="27"/>
      <c r="H128" s="29"/>
      <c r="I128" s="27"/>
      <c r="J128" s="27"/>
      <c r="K128" s="27"/>
      <c r="L128" s="27"/>
    </row>
    <row r="129" spans="1:16" s="147" customFormat="1" ht="18" customHeight="1">
      <c r="A129" s="143" t="s">
        <v>215</v>
      </c>
      <c r="B129" s="144" t="s">
        <v>216</v>
      </c>
      <c r="C129" s="145"/>
      <c r="D129" s="145"/>
      <c r="E129" s="145"/>
      <c r="F129" s="145"/>
      <c r="G129" s="146"/>
      <c r="H129" s="146"/>
      <c r="I129" s="145"/>
      <c r="J129" s="145"/>
      <c r="K129" s="145"/>
      <c r="L129" s="145"/>
      <c r="N129" s="148">
        <f>SUM(G146:G164)</f>
        <v>1755.54</v>
      </c>
      <c r="O129" s="147">
        <f>N129/25</f>
        <v>70.2216</v>
      </c>
      <c r="P129" s="147">
        <f>(H9145+H148+H149+H152+H153+H156+H158+H159+H162)/9</f>
        <v>0</v>
      </c>
    </row>
    <row r="130" spans="1:12" s="147" customFormat="1" ht="33" customHeight="1">
      <c r="A130" s="149" t="s">
        <v>317</v>
      </c>
      <c r="B130" s="150" t="s">
        <v>193</v>
      </c>
      <c r="C130" s="146"/>
      <c r="D130" s="151"/>
      <c r="E130" s="146"/>
      <c r="F130" s="146"/>
      <c r="G130" s="146">
        <v>2389.4</v>
      </c>
      <c r="H130" s="146"/>
      <c r="I130" s="146"/>
      <c r="J130" s="146"/>
      <c r="K130" s="146"/>
      <c r="L130" s="146"/>
    </row>
    <row r="131" spans="1:12" s="147" customFormat="1" ht="18" customHeight="1">
      <c r="A131" s="152" t="s">
        <v>217</v>
      </c>
      <c r="B131" s="153"/>
      <c r="C131" s="146"/>
      <c r="D131" s="151"/>
      <c r="E131" s="146"/>
      <c r="F131" s="146"/>
      <c r="G131" s="146">
        <v>2389.4</v>
      </c>
      <c r="H131" s="146"/>
      <c r="I131" s="146"/>
      <c r="J131" s="146"/>
      <c r="K131" s="146"/>
      <c r="L131" s="146"/>
    </row>
    <row r="132" spans="1:12" s="147" customFormat="1" ht="18" customHeight="1">
      <c r="A132" s="152" t="s">
        <v>218</v>
      </c>
      <c r="B132" s="153"/>
      <c r="C132" s="146"/>
      <c r="D132" s="151"/>
      <c r="E132" s="146"/>
      <c r="F132" s="146"/>
      <c r="G132" s="146">
        <v>2389.4</v>
      </c>
      <c r="H132" s="146"/>
      <c r="I132" s="146"/>
      <c r="J132" s="146"/>
      <c r="K132" s="146"/>
      <c r="L132" s="146"/>
    </row>
    <row r="133" spans="1:12" s="147" customFormat="1" ht="18" customHeight="1">
      <c r="A133" s="152" t="s">
        <v>219</v>
      </c>
      <c r="B133" s="153"/>
      <c r="C133" s="146"/>
      <c r="D133" s="151"/>
      <c r="E133" s="146"/>
      <c r="F133" s="146"/>
      <c r="G133" s="146">
        <v>2389.4</v>
      </c>
      <c r="H133" s="146"/>
      <c r="I133" s="146"/>
      <c r="J133" s="146"/>
      <c r="K133" s="146"/>
      <c r="L133" s="146"/>
    </row>
    <row r="134" spans="1:12" s="147" customFormat="1" ht="18" customHeight="1">
      <c r="A134" s="152" t="s">
        <v>220</v>
      </c>
      <c r="B134" s="153"/>
      <c r="C134" s="146"/>
      <c r="D134" s="151"/>
      <c r="E134" s="146"/>
      <c r="F134" s="146"/>
      <c r="G134" s="146">
        <v>2389.4</v>
      </c>
      <c r="H134" s="146"/>
      <c r="I134" s="146"/>
      <c r="J134" s="146"/>
      <c r="K134" s="146"/>
      <c r="L134" s="146"/>
    </row>
    <row r="135" spans="1:12" s="147" customFormat="1" ht="18" customHeight="1">
      <c r="A135" s="152" t="s">
        <v>221</v>
      </c>
      <c r="B135" s="153"/>
      <c r="C135" s="146"/>
      <c r="D135" s="151"/>
      <c r="E135" s="146"/>
      <c r="F135" s="146"/>
      <c r="G135" s="146">
        <v>2389.4</v>
      </c>
      <c r="H135" s="146"/>
      <c r="I135" s="146"/>
      <c r="J135" s="146"/>
      <c r="K135" s="146"/>
      <c r="L135" s="146"/>
    </row>
    <row r="136" spans="1:12" s="157" customFormat="1" ht="15.75" customHeight="1">
      <c r="A136" s="154" t="s">
        <v>222</v>
      </c>
      <c r="B136" s="155" t="s">
        <v>211</v>
      </c>
      <c r="C136" s="156"/>
      <c r="D136" s="151"/>
      <c r="E136" s="156"/>
      <c r="F136" s="156"/>
      <c r="G136" s="146">
        <v>2389.4</v>
      </c>
      <c r="H136" s="156"/>
      <c r="I136" s="156"/>
      <c r="J136" s="156"/>
      <c r="K136" s="156"/>
      <c r="L136" s="156"/>
    </row>
    <row r="137" spans="1:12" s="163" customFormat="1" ht="31.5" customHeight="1">
      <c r="A137" s="158" t="s">
        <v>318</v>
      </c>
      <c r="B137" s="159" t="s">
        <v>195</v>
      </c>
      <c r="C137" s="146"/>
      <c r="D137" s="160"/>
      <c r="E137" s="161"/>
      <c r="F137" s="161"/>
      <c r="G137" s="146">
        <v>2239.92</v>
      </c>
      <c r="H137" s="146"/>
      <c r="I137" s="146" t="s">
        <v>223</v>
      </c>
      <c r="J137" s="162"/>
      <c r="K137" s="146" t="s">
        <v>223</v>
      </c>
      <c r="L137" s="162"/>
    </row>
    <row r="138" spans="1:12" s="164" customFormat="1" ht="15.75" customHeight="1">
      <c r="A138" s="154" t="s">
        <v>224</v>
      </c>
      <c r="B138" s="155" t="s">
        <v>191</v>
      </c>
      <c r="C138" s="146"/>
      <c r="D138" s="151"/>
      <c r="E138" s="146"/>
      <c r="F138" s="146"/>
      <c r="G138" s="146">
        <v>2239.92</v>
      </c>
      <c r="H138" s="146"/>
      <c r="I138" s="146"/>
      <c r="J138" s="146"/>
      <c r="K138" s="146"/>
      <c r="L138" s="146"/>
    </row>
    <row r="139" spans="1:12" s="164" customFormat="1" ht="15.75" customHeight="1">
      <c r="A139" s="154" t="s">
        <v>225</v>
      </c>
      <c r="B139" s="155" t="s">
        <v>191</v>
      </c>
      <c r="C139" s="146"/>
      <c r="D139" s="151"/>
      <c r="E139" s="146"/>
      <c r="F139" s="146"/>
      <c r="G139" s="146">
        <v>2239.92</v>
      </c>
      <c r="H139" s="146"/>
      <c r="I139" s="146"/>
      <c r="J139" s="146"/>
      <c r="K139" s="146"/>
      <c r="L139" s="146"/>
    </row>
    <row r="140" spans="1:12" s="164" customFormat="1" ht="19.5" customHeight="1">
      <c r="A140" s="165" t="s">
        <v>226</v>
      </c>
      <c r="B140" s="166"/>
      <c r="C140" s="146"/>
      <c r="D140" s="151"/>
      <c r="E140" s="146"/>
      <c r="F140" s="146"/>
      <c r="G140" s="146"/>
      <c r="H140" s="146"/>
      <c r="I140" s="146"/>
      <c r="J140" s="146"/>
      <c r="K140" s="146"/>
      <c r="L140" s="146"/>
    </row>
    <row r="141" spans="1:12" s="171" customFormat="1" ht="15.75" customHeight="1">
      <c r="A141" s="167" t="s">
        <v>227</v>
      </c>
      <c r="B141" s="168" t="s">
        <v>228</v>
      </c>
      <c r="C141" s="146"/>
      <c r="D141" s="169"/>
      <c r="E141" s="146"/>
      <c r="F141" s="146"/>
      <c r="G141" s="146">
        <v>2470.15</v>
      </c>
      <c r="H141" s="146"/>
      <c r="I141" s="146">
        <v>529.56</v>
      </c>
      <c r="J141" s="170" t="s">
        <v>229</v>
      </c>
      <c r="K141" s="146"/>
      <c r="L141" s="170"/>
    </row>
    <row r="142" spans="1:12" s="173" customFormat="1" ht="15.75" customHeight="1">
      <c r="A142" s="172" t="s">
        <v>230</v>
      </c>
      <c r="B142" s="168" t="s">
        <v>231</v>
      </c>
      <c r="C142" s="146"/>
      <c r="D142" s="151"/>
      <c r="E142" s="156"/>
      <c r="F142" s="156"/>
      <c r="G142" s="146">
        <v>2362.79</v>
      </c>
      <c r="H142" s="146"/>
      <c r="I142" s="146">
        <v>477.8</v>
      </c>
      <c r="J142" s="146">
        <v>5.17</v>
      </c>
      <c r="K142" s="146"/>
      <c r="L142" s="146"/>
    </row>
    <row r="143" spans="1:12" s="173" customFormat="1" ht="15.75" customHeight="1">
      <c r="A143" s="174" t="s">
        <v>232</v>
      </c>
      <c r="B143" s="175" t="s">
        <v>189</v>
      </c>
      <c r="C143" s="146"/>
      <c r="D143" s="151"/>
      <c r="E143" s="146"/>
      <c r="F143" s="146"/>
      <c r="G143" s="146">
        <v>2362.79</v>
      </c>
      <c r="H143" s="146"/>
      <c r="I143" s="146"/>
      <c r="J143" s="146"/>
      <c r="K143" s="146">
        <v>570.96</v>
      </c>
      <c r="L143" s="146">
        <v>6.25</v>
      </c>
    </row>
    <row r="144" spans="1:12" s="173" customFormat="1" ht="15.75" customHeight="1" hidden="1">
      <c r="A144" s="174" t="s">
        <v>233</v>
      </c>
      <c r="B144" s="175" t="s">
        <v>189</v>
      </c>
      <c r="C144" s="146"/>
      <c r="D144" s="151"/>
      <c r="E144" s="146"/>
      <c r="F144" s="146"/>
      <c r="G144" s="146">
        <v>2362.79</v>
      </c>
      <c r="H144" s="146"/>
      <c r="I144" s="146"/>
      <c r="J144" s="146"/>
      <c r="K144" s="146">
        <v>570.96</v>
      </c>
      <c r="L144" s="146">
        <v>6.25</v>
      </c>
    </row>
    <row r="145" spans="1:12" s="173" customFormat="1" ht="15.75" customHeight="1">
      <c r="A145" s="174" t="s">
        <v>234</v>
      </c>
      <c r="B145" s="175" t="s">
        <v>189</v>
      </c>
      <c r="C145" s="146"/>
      <c r="D145" s="151"/>
      <c r="E145" s="146"/>
      <c r="F145" s="146"/>
      <c r="G145" s="146">
        <v>2362.79</v>
      </c>
      <c r="H145" s="146"/>
      <c r="I145" s="146"/>
      <c r="J145" s="146"/>
      <c r="K145" s="146">
        <v>570.96</v>
      </c>
      <c r="L145" s="146">
        <v>6.25</v>
      </c>
    </row>
    <row r="146" spans="1:16" s="30" customFormat="1" ht="18" customHeight="1">
      <c r="A146" s="98" t="s">
        <v>319</v>
      </c>
      <c r="B146" s="176" t="s">
        <v>216</v>
      </c>
      <c r="C146" s="23">
        <v>1595.03</v>
      </c>
      <c r="D146" s="24" t="s">
        <v>235</v>
      </c>
      <c r="E146" s="29"/>
      <c r="F146" s="27">
        <v>1209.55</v>
      </c>
      <c r="G146" s="27">
        <v>1755.54</v>
      </c>
      <c r="H146" s="27">
        <v>2211.32</v>
      </c>
      <c r="I146" s="29"/>
      <c r="J146" s="29"/>
      <c r="K146" s="29"/>
      <c r="L146" s="29"/>
      <c r="N146" s="52">
        <f>SUM(G147:G165)</f>
        <v>0</v>
      </c>
      <c r="O146" s="30">
        <f>N146/25</f>
        <v>0</v>
      </c>
      <c r="P146" s="30">
        <f>(H9146+H149+H150+H153+H154+H157+H159+H160+H163)/9</f>
        <v>0</v>
      </c>
    </row>
    <row r="147" spans="1:12" ht="15" customHeight="1">
      <c r="A147" s="177" t="s">
        <v>236</v>
      </c>
      <c r="B147" s="178" t="s">
        <v>237</v>
      </c>
      <c r="C147" s="49"/>
      <c r="D147" s="37"/>
      <c r="E147" s="49"/>
      <c r="F147" s="49"/>
      <c r="G147" s="49"/>
      <c r="H147" s="49"/>
      <c r="I147" s="49"/>
      <c r="J147" s="49"/>
      <c r="K147" s="49"/>
      <c r="L147" s="49"/>
    </row>
    <row r="148" spans="1:12" ht="15" customHeight="1">
      <c r="A148" s="177" t="s">
        <v>238</v>
      </c>
      <c r="B148" s="178" t="s">
        <v>239</v>
      </c>
      <c r="C148" s="49"/>
      <c r="D148" s="37" t="s">
        <v>240</v>
      </c>
      <c r="E148" s="49"/>
      <c r="F148" s="49"/>
      <c r="G148" s="49"/>
      <c r="H148" s="49"/>
      <c r="I148" s="49"/>
      <c r="J148" s="49"/>
      <c r="K148" s="49">
        <v>445.45</v>
      </c>
      <c r="L148" s="49" t="s">
        <v>241</v>
      </c>
    </row>
    <row r="149" spans="1:12" ht="15" customHeight="1">
      <c r="A149" s="177" t="s">
        <v>242</v>
      </c>
      <c r="B149" s="178" t="s">
        <v>243</v>
      </c>
      <c r="C149" s="49"/>
      <c r="D149" s="37" t="s">
        <v>244</v>
      </c>
      <c r="E149" s="49"/>
      <c r="F149" s="49"/>
      <c r="G149" s="49"/>
      <c r="H149" s="49"/>
      <c r="I149" s="49"/>
      <c r="J149" s="49"/>
      <c r="K149" s="49">
        <v>365.63</v>
      </c>
      <c r="L149" s="49" t="s">
        <v>245</v>
      </c>
    </row>
    <row r="150" spans="1:12" ht="16.5" customHeight="1">
      <c r="A150" s="177" t="s">
        <v>246</v>
      </c>
      <c r="B150" s="178" t="s">
        <v>247</v>
      </c>
      <c r="C150" s="49"/>
      <c r="D150" s="61" t="s">
        <v>248</v>
      </c>
      <c r="E150" s="49"/>
      <c r="F150" s="49"/>
      <c r="G150" s="49"/>
      <c r="H150" s="49"/>
      <c r="I150" s="49"/>
      <c r="J150" s="51"/>
      <c r="K150" s="49">
        <v>444.92</v>
      </c>
      <c r="L150" s="51" t="s">
        <v>249</v>
      </c>
    </row>
    <row r="151" spans="1:12" ht="15" customHeight="1">
      <c r="A151" s="179" t="s">
        <v>250</v>
      </c>
      <c r="B151" s="180" t="s">
        <v>251</v>
      </c>
      <c r="C151" s="181"/>
      <c r="D151" s="115"/>
      <c r="E151" s="181"/>
      <c r="F151" s="181"/>
      <c r="G151" s="49"/>
      <c r="H151" s="181"/>
      <c r="I151" s="181"/>
      <c r="J151" s="181"/>
      <c r="K151" s="181">
        <v>470.39</v>
      </c>
      <c r="L151" s="181" t="s">
        <v>252</v>
      </c>
    </row>
    <row r="152" spans="1:12" ht="15" customHeight="1">
      <c r="A152" s="182" t="s">
        <v>253</v>
      </c>
      <c r="B152" s="183" t="s">
        <v>254</v>
      </c>
      <c r="C152" s="29"/>
      <c r="D152" s="115"/>
      <c r="E152" s="29"/>
      <c r="F152" s="29"/>
      <c r="G152" s="49"/>
      <c r="H152" s="29"/>
      <c r="I152" s="29"/>
      <c r="J152" s="29"/>
      <c r="K152" s="29"/>
      <c r="L152" s="29"/>
    </row>
    <row r="153" spans="1:12" ht="14.25" customHeight="1">
      <c r="A153" s="177" t="s">
        <v>255</v>
      </c>
      <c r="B153" s="178" t="s">
        <v>256</v>
      </c>
      <c r="C153" s="49"/>
      <c r="D153" s="61" t="s">
        <v>257</v>
      </c>
      <c r="E153" s="49"/>
      <c r="F153" s="49"/>
      <c r="G153" s="49"/>
      <c r="H153" s="49"/>
      <c r="I153" s="49"/>
      <c r="J153" s="51"/>
      <c r="K153" s="49">
        <v>478.95</v>
      </c>
      <c r="L153" s="51" t="s">
        <v>258</v>
      </c>
    </row>
    <row r="154" spans="1:12" ht="15" customHeight="1">
      <c r="A154" s="182" t="s">
        <v>259</v>
      </c>
      <c r="B154" s="183" t="s">
        <v>260</v>
      </c>
      <c r="C154" s="29"/>
      <c r="D154" s="115" t="s">
        <v>261</v>
      </c>
      <c r="E154" s="29"/>
      <c r="F154" s="29"/>
      <c r="G154" s="27"/>
      <c r="H154" s="27"/>
      <c r="I154" s="29"/>
      <c r="J154" s="29"/>
      <c r="K154" s="29">
        <v>442.08</v>
      </c>
      <c r="L154" s="29" t="s">
        <v>262</v>
      </c>
    </row>
    <row r="155" spans="1:12" ht="15" customHeight="1">
      <c r="A155" s="177" t="s">
        <v>263</v>
      </c>
      <c r="B155" s="178" t="s">
        <v>264</v>
      </c>
      <c r="C155" s="49"/>
      <c r="D155" s="37"/>
      <c r="E155" s="49"/>
      <c r="F155" s="49"/>
      <c r="G155" s="49"/>
      <c r="H155" s="49"/>
      <c r="I155" s="49"/>
      <c r="J155" s="49"/>
      <c r="K155" s="49"/>
      <c r="L155" s="49"/>
    </row>
    <row r="156" spans="1:12" ht="16.5" customHeight="1">
      <c r="A156" s="177" t="s">
        <v>265</v>
      </c>
      <c r="B156" s="178" t="s">
        <v>266</v>
      </c>
      <c r="C156" s="49"/>
      <c r="D156" s="61" t="s">
        <v>267</v>
      </c>
      <c r="E156" s="49"/>
      <c r="F156" s="49"/>
      <c r="G156" s="49"/>
      <c r="H156" s="49"/>
      <c r="I156" s="49"/>
      <c r="J156" s="51"/>
      <c r="K156" s="49">
        <v>474.28</v>
      </c>
      <c r="L156" s="51" t="s">
        <v>268</v>
      </c>
    </row>
    <row r="157" spans="1:12" ht="15" customHeight="1">
      <c r="A157" s="177" t="s">
        <v>269</v>
      </c>
      <c r="B157" s="178" t="s">
        <v>270</v>
      </c>
      <c r="C157" s="29"/>
      <c r="D157" s="115" t="s">
        <v>271</v>
      </c>
      <c r="E157" s="49"/>
      <c r="F157" s="49"/>
      <c r="G157" s="181"/>
      <c r="H157" s="49"/>
      <c r="I157" s="29">
        <v>483.13</v>
      </c>
      <c r="J157" s="29" t="s">
        <v>272</v>
      </c>
      <c r="K157" s="29"/>
      <c r="L157" s="29"/>
    </row>
    <row r="158" spans="1:12" ht="15" customHeight="1">
      <c r="A158" s="182" t="s">
        <v>273</v>
      </c>
      <c r="B158" s="183" t="s">
        <v>274</v>
      </c>
      <c r="C158" s="29"/>
      <c r="D158" s="115"/>
      <c r="E158" s="29"/>
      <c r="F158" s="29"/>
      <c r="G158" s="27"/>
      <c r="H158" s="29"/>
      <c r="I158" s="29"/>
      <c r="J158" s="29"/>
      <c r="K158" s="29"/>
      <c r="L158" s="29"/>
    </row>
    <row r="159" spans="1:12" ht="15" customHeight="1">
      <c r="A159" s="177" t="s">
        <v>275</v>
      </c>
      <c r="B159" s="178" t="s">
        <v>276</v>
      </c>
      <c r="C159" s="29"/>
      <c r="D159" s="115" t="s">
        <v>277</v>
      </c>
      <c r="E159" s="29"/>
      <c r="F159" s="29"/>
      <c r="G159" s="27"/>
      <c r="H159" s="27"/>
      <c r="I159" s="29"/>
      <c r="J159" s="29"/>
      <c r="K159" s="29">
        <v>342.38</v>
      </c>
      <c r="L159" s="29" t="s">
        <v>278</v>
      </c>
    </row>
    <row r="160" spans="1:12" ht="15" customHeight="1">
      <c r="A160" s="177" t="s">
        <v>279</v>
      </c>
      <c r="B160" s="178" t="s">
        <v>280</v>
      </c>
      <c r="C160" s="49"/>
      <c r="D160" s="37" t="s">
        <v>281</v>
      </c>
      <c r="E160" s="49"/>
      <c r="F160" s="49"/>
      <c r="G160" s="49"/>
      <c r="H160" s="49"/>
      <c r="I160" s="49"/>
      <c r="J160" s="49"/>
      <c r="K160" s="49">
        <v>393.81</v>
      </c>
      <c r="L160" s="49" t="s">
        <v>282</v>
      </c>
    </row>
    <row r="161" spans="1:12" ht="15" customHeight="1">
      <c r="A161" s="177" t="s">
        <v>283</v>
      </c>
      <c r="B161" s="178" t="s">
        <v>284</v>
      </c>
      <c r="C161" s="49"/>
      <c r="D161" s="37"/>
      <c r="E161" s="49"/>
      <c r="F161" s="49"/>
      <c r="G161" s="49"/>
      <c r="H161" s="49"/>
      <c r="I161" s="49"/>
      <c r="J161" s="49"/>
      <c r="K161" s="49"/>
      <c r="L161" s="49"/>
    </row>
    <row r="162" spans="1:12" ht="18.75" customHeight="1">
      <c r="A162" s="177" t="s">
        <v>285</v>
      </c>
      <c r="B162" s="184" t="s">
        <v>286</v>
      </c>
      <c r="C162" s="49"/>
      <c r="D162" s="37"/>
      <c r="E162" s="49"/>
      <c r="F162" s="49"/>
      <c r="G162" s="49"/>
      <c r="H162" s="49"/>
      <c r="I162" s="49"/>
      <c r="J162" s="49"/>
      <c r="K162" s="49">
        <v>469.49</v>
      </c>
      <c r="L162" s="49" t="s">
        <v>287</v>
      </c>
    </row>
    <row r="163" spans="1:12" ht="25.5" customHeight="1">
      <c r="A163" s="177" t="s">
        <v>288</v>
      </c>
      <c r="B163" s="178" t="s">
        <v>289</v>
      </c>
      <c r="C163" s="49"/>
      <c r="D163" s="61" t="s">
        <v>290</v>
      </c>
      <c r="E163" s="49"/>
      <c r="F163" s="49"/>
      <c r="G163" s="49"/>
      <c r="H163" s="49"/>
      <c r="I163" s="49"/>
      <c r="J163" s="51"/>
      <c r="K163" s="49">
        <v>473.46</v>
      </c>
      <c r="L163" s="51" t="s">
        <v>291</v>
      </c>
    </row>
    <row r="164" spans="1:12" ht="18.75" customHeight="1">
      <c r="A164" s="182" t="s">
        <v>292</v>
      </c>
      <c r="B164" s="183" t="s">
        <v>293</v>
      </c>
      <c r="C164" s="29"/>
      <c r="D164" s="185"/>
      <c r="E164" s="27"/>
      <c r="F164" s="27"/>
      <c r="G164" s="49"/>
      <c r="H164" s="49"/>
      <c r="I164" s="29"/>
      <c r="J164" s="142"/>
      <c r="K164" s="29">
        <v>422.71</v>
      </c>
      <c r="L164" s="142" t="s">
        <v>294</v>
      </c>
    </row>
    <row r="165" spans="1:12" ht="47.25" customHeight="1">
      <c r="A165" s="186" t="s">
        <v>295</v>
      </c>
      <c r="B165" s="183"/>
      <c r="C165" s="187"/>
      <c r="D165" s="185" t="s">
        <v>278</v>
      </c>
      <c r="E165" s="27"/>
      <c r="F165" s="27"/>
      <c r="G165" s="49"/>
      <c r="H165" s="49"/>
      <c r="I165" s="29"/>
      <c r="J165" s="142"/>
      <c r="K165" s="29"/>
      <c r="L165" s="142"/>
    </row>
    <row r="166" spans="1:12" ht="24" customHeight="1">
      <c r="A166" s="188" t="s">
        <v>296</v>
      </c>
      <c r="B166" s="183"/>
      <c r="C166" s="187"/>
      <c r="D166" s="185"/>
      <c r="E166" s="27"/>
      <c r="F166" s="41"/>
      <c r="G166" s="189">
        <f>1980.927*1.2</f>
        <v>2377.1124</v>
      </c>
      <c r="H166" s="189">
        <f>1866.05*1.2</f>
        <v>2239.2599999999998</v>
      </c>
      <c r="I166" s="29"/>
      <c r="J166" s="142"/>
      <c r="K166" s="29"/>
      <c r="L166" s="142"/>
    </row>
    <row r="167" spans="1:12" s="30" customFormat="1" ht="30.75" customHeight="1">
      <c r="A167" s="188" t="s">
        <v>320</v>
      </c>
      <c r="B167" s="114" t="s">
        <v>56</v>
      </c>
      <c r="C167" s="107">
        <v>1336.96</v>
      </c>
      <c r="D167" s="190" t="s">
        <v>297</v>
      </c>
      <c r="E167" s="27"/>
      <c r="F167" s="41">
        <v>852.77</v>
      </c>
      <c r="G167" s="27">
        <v>1414.25</v>
      </c>
      <c r="H167" s="27">
        <v>1820.58</v>
      </c>
      <c r="I167" s="27">
        <v>272.52</v>
      </c>
      <c r="J167" s="26" t="s">
        <v>298</v>
      </c>
      <c r="K167" s="27"/>
      <c r="L167" s="26"/>
    </row>
    <row r="168" spans="1:11" s="192" customFormat="1" ht="31.5">
      <c r="A168" s="191" t="s">
        <v>299</v>
      </c>
      <c r="B168" s="153" t="s">
        <v>300</v>
      </c>
      <c r="C168" s="145">
        <v>302.83</v>
      </c>
      <c r="D168" s="145" t="s">
        <v>301</v>
      </c>
      <c r="E168" s="145"/>
      <c r="F168" s="145"/>
      <c r="G168" s="145">
        <v>946.58</v>
      </c>
      <c r="H168" s="145">
        <v>983.23</v>
      </c>
      <c r="I168" s="145"/>
      <c r="J168" s="145">
        <v>302.83</v>
      </c>
      <c r="K168" s="145" t="s">
        <v>301</v>
      </c>
    </row>
    <row r="169" spans="1:8" ht="21" customHeight="1" hidden="1">
      <c r="A169" s="55" t="s">
        <v>321</v>
      </c>
      <c r="B169" s="193"/>
      <c r="C169" s="103"/>
      <c r="D169" s="194"/>
      <c r="E169" s="103"/>
      <c r="F169" s="103"/>
      <c r="G169" s="181"/>
      <c r="H169" s="103"/>
    </row>
    <row r="170" spans="1:8" ht="21" customHeight="1" hidden="1">
      <c r="A170" s="195" t="s">
        <v>322</v>
      </c>
      <c r="B170" s="193"/>
      <c r="C170" s="103"/>
      <c r="D170" s="194"/>
      <c r="E170" s="103"/>
      <c r="F170" s="103"/>
      <c r="G170" s="196">
        <v>1638.54</v>
      </c>
      <c r="H170" s="103"/>
    </row>
    <row r="171" spans="1:8" ht="24" customHeight="1" hidden="1">
      <c r="A171" s="197" t="s">
        <v>253</v>
      </c>
      <c r="B171" s="193"/>
      <c r="C171" s="103"/>
      <c r="D171" s="194"/>
      <c r="E171" s="103"/>
      <c r="F171" s="103"/>
      <c r="G171" s="198">
        <v>1596.18</v>
      </c>
      <c r="H171" s="103"/>
    </row>
    <row r="172" spans="1:8" ht="21" customHeight="1">
      <c r="A172" s="55" t="s">
        <v>323</v>
      </c>
      <c r="B172" s="193"/>
      <c r="C172" s="103"/>
      <c r="D172" s="194"/>
      <c r="E172" s="103"/>
      <c r="F172" s="103"/>
      <c r="G172" s="49">
        <v>2587.91</v>
      </c>
      <c r="H172" s="181"/>
    </row>
    <row r="173" spans="1:8" s="192" customFormat="1" ht="24" customHeight="1">
      <c r="A173" s="199" t="s">
        <v>324</v>
      </c>
      <c r="B173" s="200"/>
      <c r="C173" s="201"/>
      <c r="D173" s="202"/>
      <c r="E173" s="201"/>
      <c r="F173" s="201"/>
      <c r="G173" s="196">
        <v>2148.12</v>
      </c>
      <c r="H173" s="201"/>
    </row>
    <row r="175" ht="12.75">
      <c r="C175" s="103"/>
    </row>
    <row r="179" ht="13.5" customHeight="1"/>
  </sheetData>
  <sheetProtection/>
  <mergeCells count="7">
    <mergeCell ref="K6:L6"/>
    <mergeCell ref="C114:E114"/>
    <mergeCell ref="C59:E59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1" r:id="rId1"/>
  <rowBreaks count="2" manualBreakCount="2">
    <brk id="57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2017-05-19T12:08:55Z</dcterms:created>
  <dcterms:modified xsi:type="dcterms:W3CDTF">2017-05-19T12:09:13Z</dcterms:modified>
  <cp:category/>
  <cp:version/>
  <cp:contentType/>
  <cp:contentStatus/>
</cp:coreProperties>
</file>