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розрах. 11 міс.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<sst xmlns="http://schemas.openxmlformats.org/spreadsheetml/2006/main" count="89" uniqueCount="87">
  <si>
    <t>Інформація  щодо стану розрахунків споживачів області                                                                                  за електричну енергію та природний газ за 11 місяців 2011 р.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</si>
  <si>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</si>
  <si>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</si>
  <si>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</si>
  <si>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>Різниця боргу</t>
  </si>
  <si>
    <t>Район (місто)</t>
  </si>
  <si>
    <t>% сплати</t>
  </si>
  <si>
    <t>Темп зростання, зменшення заборгованості,%</t>
  </si>
  <si>
    <t xml:space="preserve">Електрична енергія </t>
  </si>
  <si>
    <t>Природний газ</t>
  </si>
  <si>
    <t>ЕЕ на 01.01.11</t>
  </si>
  <si>
    <t>Газ на 01.01.11</t>
  </si>
  <si>
    <t>ЕЕ</t>
  </si>
  <si>
    <t>Газ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</si>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</sst>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20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2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2" fillId="33" borderId="16" xfId="0" applyFont="1" applyFill="1" applyBorder="1" applyAlignment="1">
      <alignment horizontal="centerContinuous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2" fillId="33" borderId="20" xfId="0" applyFont="1" applyFill="1" applyBorder="1" applyAlignment="1">
      <alignment horizontal="centerContinuous" vertical="justify" wrapText="1"/>
    </xf>
    <xf numFmtId="0" fontId="22" fillId="33" borderId="21" xfId="0" applyFont="1" applyFill="1" applyBorder="1" applyAlignment="1">
      <alignment horizontal="centerContinuous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" fontId="20" fillId="0" borderId="0" xfId="0" applyNumberFormat="1" applyFont="1" applyAlignment="1">
      <alignment wrapText="1"/>
    </xf>
    <xf numFmtId="0" fontId="20" fillId="0" borderId="0" xfId="0" applyFont="1" applyAlignment="1">
      <alignment horizontal="right"/>
    </xf>
    <xf numFmtId="0" fontId="23" fillId="0" borderId="23" xfId="0" applyFont="1" applyBorder="1" applyAlignment="1">
      <alignment/>
    </xf>
    <xf numFmtId="164" fontId="23" fillId="0" borderId="24" xfId="55" applyNumberFormat="1" applyFont="1" applyFill="1" applyBorder="1" applyAlignment="1">
      <alignment horizontal="right"/>
    </xf>
    <xf numFmtId="9" fontId="23" fillId="0" borderId="24" xfId="0" applyNumberFormat="1" applyFont="1" applyFill="1" applyBorder="1" applyAlignment="1">
      <alignment/>
    </xf>
    <xf numFmtId="164" fontId="23" fillId="0" borderId="24" xfId="55" applyNumberFormat="1" applyFont="1" applyFill="1" applyBorder="1" applyAlignment="1">
      <alignment/>
    </xf>
    <xf numFmtId="9" fontId="23" fillId="0" borderId="24" xfId="55" applyFont="1" applyFill="1" applyBorder="1" applyAlignment="1">
      <alignment/>
    </xf>
    <xf numFmtId="9" fontId="23" fillId="34" borderId="24" xfId="0" applyNumberFormat="1" applyFont="1" applyFill="1" applyBorder="1" applyAlignment="1">
      <alignment/>
    </xf>
    <xf numFmtId="9" fontId="23" fillId="34" borderId="25" xfId="0" applyNumberFormat="1" applyFont="1" applyFill="1" applyBorder="1" applyAlignment="1">
      <alignment/>
    </xf>
    <xf numFmtId="0" fontId="25" fillId="0" borderId="11" xfId="0" applyFont="1" applyBorder="1" applyAlignment="1">
      <alignment/>
    </xf>
    <xf numFmtId="1" fontId="25" fillId="0" borderId="11" xfId="0" applyNumberFormat="1" applyFont="1" applyBorder="1" applyAlignment="1">
      <alignment/>
    </xf>
    <xf numFmtId="0" fontId="23" fillId="0" borderId="26" xfId="0" applyFont="1" applyBorder="1" applyAlignment="1">
      <alignment/>
    </xf>
    <xf numFmtId="164" fontId="23" fillId="0" borderId="27" xfId="55" applyNumberFormat="1" applyFont="1" applyFill="1" applyBorder="1" applyAlignment="1">
      <alignment horizontal="right"/>
    </xf>
    <xf numFmtId="9" fontId="23" fillId="0" borderId="28" xfId="0" applyNumberFormat="1" applyFont="1" applyFill="1" applyBorder="1" applyAlignment="1">
      <alignment/>
    </xf>
    <xf numFmtId="164" fontId="23" fillId="0" borderId="28" xfId="55" applyNumberFormat="1" applyFont="1" applyFill="1" applyBorder="1" applyAlignment="1">
      <alignment/>
    </xf>
    <xf numFmtId="9" fontId="23" fillId="0" borderId="28" xfId="55" applyFont="1" applyFill="1" applyBorder="1" applyAlignment="1">
      <alignment/>
    </xf>
    <xf numFmtId="9" fontId="23" fillId="34" borderId="29" xfId="55" applyNumberFormat="1" applyFont="1" applyFill="1" applyBorder="1" applyAlignment="1">
      <alignment/>
    </xf>
    <xf numFmtId="9" fontId="23" fillId="34" borderId="30" xfId="55" applyNumberFormat="1" applyFont="1" applyFill="1" applyBorder="1" applyAlignment="1">
      <alignment/>
    </xf>
    <xf numFmtId="1" fontId="25" fillId="0" borderId="0" xfId="0" applyNumberFormat="1" applyFont="1" applyAlignment="1">
      <alignment/>
    </xf>
    <xf numFmtId="0" fontId="26" fillId="0" borderId="16" xfId="0" applyFont="1" applyBorder="1" applyAlignment="1">
      <alignment/>
    </xf>
    <xf numFmtId="164" fontId="26" fillId="0" borderId="17" xfId="55" applyNumberFormat="1" applyFont="1" applyFill="1" applyBorder="1" applyAlignment="1">
      <alignment horizontal="right"/>
    </xf>
    <xf numFmtId="9" fontId="26" fillId="0" borderId="17" xfId="0" applyNumberFormat="1" applyFont="1" applyFill="1" applyBorder="1" applyAlignment="1">
      <alignment/>
    </xf>
    <xf numFmtId="164" fontId="26" fillId="0" borderId="17" xfId="55" applyNumberFormat="1" applyFont="1" applyFill="1" applyBorder="1" applyAlignment="1">
      <alignment/>
    </xf>
    <xf numFmtId="9" fontId="26" fillId="0" borderId="17" xfId="55" applyFont="1" applyFill="1" applyBorder="1" applyAlignment="1">
      <alignment/>
    </xf>
    <xf numFmtId="164" fontId="26" fillId="34" borderId="17" xfId="55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1" fontId="20" fillId="0" borderId="11" xfId="0" applyNumberFormat="1" applyFont="1" applyBorder="1" applyAlignment="1">
      <alignment/>
    </xf>
    <xf numFmtId="0" fontId="26" fillId="33" borderId="31" xfId="0" applyFont="1" applyFill="1" applyBorder="1" applyAlignment="1">
      <alignment/>
    </xf>
    <xf numFmtId="164" fontId="26" fillId="0" borderId="11" xfId="55" applyNumberFormat="1" applyFont="1" applyFill="1" applyBorder="1" applyAlignment="1">
      <alignment horizontal="right"/>
    </xf>
    <xf numFmtId="9" fontId="26" fillId="0" borderId="11" xfId="0" applyNumberFormat="1" applyFont="1" applyFill="1" applyBorder="1" applyAlignment="1">
      <alignment/>
    </xf>
    <xf numFmtId="164" fontId="26" fillId="0" borderId="11" xfId="55" applyNumberFormat="1" applyFont="1" applyFill="1" applyBorder="1" applyAlignment="1">
      <alignment/>
    </xf>
    <xf numFmtId="9" fontId="26" fillId="0" borderId="11" xfId="55" applyFont="1" applyFill="1" applyBorder="1" applyAlignment="1">
      <alignment/>
    </xf>
    <xf numFmtId="164" fontId="26" fillId="34" borderId="11" xfId="55" applyNumberFormat="1" applyFont="1" applyFill="1" applyBorder="1" applyAlignment="1">
      <alignment/>
    </xf>
    <xf numFmtId="0" fontId="26" fillId="0" borderId="31" xfId="0" applyFont="1" applyBorder="1" applyAlignment="1">
      <alignment/>
    </xf>
    <xf numFmtId="164" fontId="26" fillId="34" borderId="32" xfId="55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164" fontId="23" fillId="0" borderId="33" xfId="55" applyNumberFormat="1" applyFont="1" applyFill="1" applyBorder="1" applyAlignment="1">
      <alignment horizontal="right"/>
    </xf>
    <xf numFmtId="9" fontId="23" fillId="0" borderId="33" xfId="0" applyNumberFormat="1" applyFont="1" applyFill="1" applyBorder="1" applyAlignment="1">
      <alignment/>
    </xf>
    <xf numFmtId="164" fontId="23" fillId="0" borderId="33" xfId="55" applyNumberFormat="1" applyFont="1" applyFill="1" applyBorder="1" applyAlignment="1">
      <alignment/>
    </xf>
    <xf numFmtId="9" fontId="23" fillId="0" borderId="33" xfId="55" applyFont="1" applyFill="1" applyBorder="1" applyAlignment="1">
      <alignment/>
    </xf>
    <xf numFmtId="164" fontId="26" fillId="0" borderId="34" xfId="55" applyNumberFormat="1" applyFont="1" applyFill="1" applyBorder="1" applyAlignment="1">
      <alignment/>
    </xf>
    <xf numFmtId="164" fontId="26" fillId="34" borderId="21" xfId="55" applyNumberFormat="1" applyFont="1" applyFill="1" applyBorder="1" applyAlignment="1">
      <alignment/>
    </xf>
    <xf numFmtId="0" fontId="23" fillId="0" borderId="26" xfId="0" applyFont="1" applyBorder="1" applyAlignment="1">
      <alignment horizontal="left"/>
    </xf>
    <xf numFmtId="9" fontId="23" fillId="0" borderId="29" xfId="55" applyNumberFormat="1" applyFont="1" applyFill="1" applyBorder="1" applyAlignment="1">
      <alignment/>
    </xf>
    <xf numFmtId="164" fontId="23" fillId="34" borderId="30" xfId="55" applyNumberFormat="1" applyFont="1" applyFill="1" applyBorder="1" applyAlignment="1">
      <alignment/>
    </xf>
    <xf numFmtId="0" fontId="26" fillId="33" borderId="16" xfId="0" applyFont="1" applyFill="1" applyBorder="1" applyAlignment="1">
      <alignment/>
    </xf>
    <xf numFmtId="164" fontId="26" fillId="0" borderId="35" xfId="55" applyNumberFormat="1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0" fillId="35" borderId="0" xfId="0" applyFill="1" applyAlignment="1">
      <alignment/>
    </xf>
    <xf numFmtId="0" fontId="20" fillId="35" borderId="11" xfId="0" applyFont="1" applyFill="1" applyBorder="1" applyAlignment="1">
      <alignment/>
    </xf>
    <xf numFmtId="1" fontId="20" fillId="35" borderId="11" xfId="0" applyNumberFormat="1" applyFont="1" applyFill="1" applyBorder="1" applyAlignment="1">
      <alignment/>
    </xf>
    <xf numFmtId="164" fontId="26" fillId="0" borderId="21" xfId="55" applyNumberFormat="1" applyFont="1" applyFill="1" applyBorder="1" applyAlignment="1">
      <alignment horizontal="right"/>
    </xf>
    <xf numFmtId="9" fontId="26" fillId="0" borderId="21" xfId="0" applyNumberFormat="1" applyFont="1" applyFill="1" applyBorder="1" applyAlignment="1">
      <alignment/>
    </xf>
    <xf numFmtId="164" fontId="26" fillId="0" borderId="21" xfId="55" applyNumberFormat="1" applyFont="1" applyFill="1" applyBorder="1" applyAlignment="1">
      <alignment/>
    </xf>
    <xf numFmtId="9" fontId="26" fillId="0" borderId="21" xfId="55" applyFont="1" applyFill="1" applyBorder="1" applyAlignment="1">
      <alignment/>
    </xf>
    <xf numFmtId="3" fontId="23" fillId="0" borderId="27" xfId="0" applyNumberFormat="1" applyFont="1" applyFill="1" applyBorder="1" applyAlignment="1">
      <alignment horizontal="right" vertical="center"/>
    </xf>
    <xf numFmtId="164" fontId="23" fillId="0" borderId="28" xfId="55" applyNumberFormat="1" applyFont="1" applyFill="1" applyBorder="1" applyAlignment="1">
      <alignment horizontal="right"/>
    </xf>
    <xf numFmtId="164" fontId="23" fillId="0" borderId="29" xfId="55" applyNumberFormat="1" applyFont="1" applyFill="1" applyBorder="1" applyAlignment="1">
      <alignment/>
    </xf>
    <xf numFmtId="0" fontId="27" fillId="0" borderId="0" xfId="0" applyFont="1" applyAlignment="1">
      <alignment/>
    </xf>
    <xf numFmtId="0" fontId="23" fillId="0" borderId="27" xfId="0" applyFont="1" applyBorder="1" applyAlignment="1">
      <alignment/>
    </xf>
    <xf numFmtId="1" fontId="27" fillId="0" borderId="11" xfId="0" applyNumberFormat="1" applyFont="1" applyBorder="1" applyAlignment="1">
      <alignment/>
    </xf>
    <xf numFmtId="0" fontId="28" fillId="0" borderId="36" xfId="0" applyFont="1" applyBorder="1" applyAlignment="1">
      <alignment horizontal="left" vertical="center"/>
    </xf>
    <xf numFmtId="9" fontId="29" fillId="0" borderId="17" xfId="55" applyFont="1" applyBorder="1" applyAlignment="1">
      <alignment/>
    </xf>
    <xf numFmtId="0" fontId="0" fillId="36" borderId="0" xfId="0" applyFill="1" applyAlignment="1">
      <alignment/>
    </xf>
    <xf numFmtId="0" fontId="28" fillId="0" borderId="37" xfId="0" applyFont="1" applyBorder="1" applyAlignment="1">
      <alignment horizontal="left" vertical="center"/>
    </xf>
    <xf numFmtId="9" fontId="29" fillId="0" borderId="11" xfId="55" applyFont="1" applyBorder="1" applyAlignment="1">
      <alignment/>
    </xf>
    <xf numFmtId="0" fontId="28" fillId="0" borderId="38" xfId="0" applyFont="1" applyBorder="1" applyAlignment="1">
      <alignment horizontal="left" vertical="center"/>
    </xf>
    <xf numFmtId="1" fontId="28" fillId="0" borderId="31" xfId="0" applyNumberFormat="1" applyFont="1" applyFill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41;&#1072;&#1079;&#1072;%20(D)\&#1060;&#1054;&#1056;&#1052;&#1048;\2011\&#1092;&#1086;&#1088;&#1084;&#1080;%201-4\11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1"/>
      <sheetName val="Форма ГУЕ прокурат"/>
      <sheetName val="Рейтинг"/>
    </sheetNames>
    <sheetDataSet>
      <sheetData sheetId="1">
        <row r="7">
          <cell r="F7">
            <v>490654</v>
          </cell>
          <cell r="J7">
            <v>0.9438138158885021</v>
          </cell>
          <cell r="O7">
            <v>276353.648505916</v>
          </cell>
          <cell r="R7">
            <v>0.9231158931916763</v>
          </cell>
        </row>
        <row r="8">
          <cell r="F8">
            <v>158133</v>
          </cell>
          <cell r="J8">
            <v>0.9931770316166286</v>
          </cell>
          <cell r="O8">
            <v>135852.57082</v>
          </cell>
          <cell r="R8">
            <v>0.9570704726965089</v>
          </cell>
        </row>
        <row r="9">
          <cell r="F9">
            <v>25994</v>
          </cell>
          <cell r="J9">
            <v>0.9781723905914016</v>
          </cell>
          <cell r="O9">
            <v>13426.96339999999</v>
          </cell>
          <cell r="R9">
            <v>0.989818617365613</v>
          </cell>
        </row>
        <row r="10">
          <cell r="F10">
            <v>7641</v>
          </cell>
          <cell r="J10">
            <v>0.9963464921339192</v>
          </cell>
          <cell r="O10">
            <v>23971.90982</v>
          </cell>
          <cell r="R10">
            <v>0.8895590759532715</v>
          </cell>
        </row>
        <row r="11">
          <cell r="F11">
            <v>23853</v>
          </cell>
          <cell r="J11">
            <v>0.9911815962643997</v>
          </cell>
          <cell r="O11">
            <v>20207.297040000012</v>
          </cell>
          <cell r="R11">
            <v>0.9836484693033197</v>
          </cell>
        </row>
        <row r="12">
          <cell r="F12">
            <v>20163</v>
          </cell>
          <cell r="J12">
            <v>1.0183862294390553</v>
          </cell>
          <cell r="O12">
            <v>8433.075359999999</v>
          </cell>
          <cell r="R12">
            <v>1.0120981204741013</v>
          </cell>
        </row>
        <row r="13">
          <cell r="F13">
            <v>11622</v>
          </cell>
          <cell r="J13">
            <v>0.9922033355016923</v>
          </cell>
          <cell r="O13">
            <v>17133.65013</v>
          </cell>
          <cell r="R13">
            <v>0.9473278881058592</v>
          </cell>
        </row>
        <row r="14">
          <cell r="F14">
            <v>27375</v>
          </cell>
          <cell r="J14">
            <v>0.9857480045404587</v>
          </cell>
          <cell r="O14">
            <v>13984.027410000002</v>
          </cell>
          <cell r="R14">
            <v>1.008393109575119</v>
          </cell>
        </row>
        <row r="15">
          <cell r="F15">
            <v>15184</v>
          </cell>
          <cell r="J15">
            <v>0.9953481663120696</v>
          </cell>
          <cell r="O15">
            <v>10681.50226</v>
          </cell>
          <cell r="R15">
            <v>0.9477999476347616</v>
          </cell>
        </row>
        <row r="16">
          <cell r="F16">
            <v>18790</v>
          </cell>
          <cell r="J16">
            <v>0.9924214772836423</v>
          </cell>
          <cell r="O16">
            <v>11932.107179999999</v>
          </cell>
          <cell r="R16">
            <v>0.9234212200697232</v>
          </cell>
        </row>
        <row r="17">
          <cell r="F17">
            <v>7511</v>
          </cell>
          <cell r="J17">
            <v>0.9991596712213654</v>
          </cell>
          <cell r="O17">
            <v>16082.038219999999</v>
          </cell>
          <cell r="R17">
            <v>0.9168328830756757</v>
          </cell>
        </row>
        <row r="18">
          <cell r="J18" t="e">
            <v>#DIV/0!</v>
          </cell>
          <cell r="R18" t="str">
            <v>х</v>
          </cell>
        </row>
        <row r="19">
          <cell r="F19">
            <v>86545</v>
          </cell>
          <cell r="J19">
            <v>0.9874371924913036</v>
          </cell>
          <cell r="O19">
            <v>117607.49605228605</v>
          </cell>
          <cell r="R19">
            <v>0.9121360878189999</v>
          </cell>
        </row>
        <row r="20">
          <cell r="F20">
            <v>1973</v>
          </cell>
          <cell r="J20">
            <v>0.9897116269811649</v>
          </cell>
          <cell r="O20">
            <v>7735.387784396053</v>
          </cell>
          <cell r="R20">
            <v>0.9296797013914202</v>
          </cell>
        </row>
        <row r="21">
          <cell r="F21">
            <v>1539</v>
          </cell>
          <cell r="J21">
            <v>0.9913710450623202</v>
          </cell>
          <cell r="O21">
            <v>1839.2688366099992</v>
          </cell>
          <cell r="R21">
            <v>0.9098333098380275</v>
          </cell>
        </row>
        <row r="22">
          <cell r="F22">
            <v>492</v>
          </cell>
          <cell r="J22">
            <v>0.9955835962145111</v>
          </cell>
          <cell r="O22">
            <v>936.3406510199995</v>
          </cell>
          <cell r="R22">
            <v>0.9344099420876586</v>
          </cell>
        </row>
        <row r="23">
          <cell r="F23">
            <v>3483</v>
          </cell>
          <cell r="J23">
            <v>0.9817062818336163</v>
          </cell>
          <cell r="O23">
            <v>3849.9922654700013</v>
          </cell>
          <cell r="R23">
            <v>0.9123186139931574</v>
          </cell>
        </row>
        <row r="24">
          <cell r="F24">
            <v>1291</v>
          </cell>
          <cell r="J24">
            <v>0.9710253394632739</v>
          </cell>
          <cell r="O24">
            <v>1963.0501700199998</v>
          </cell>
          <cell r="R24">
            <v>0.9118687028843896</v>
          </cell>
        </row>
        <row r="25">
          <cell r="F25">
            <v>1945</v>
          </cell>
          <cell r="J25">
            <v>0.9838483427517936</v>
          </cell>
          <cell r="O25">
            <v>4257.99256287</v>
          </cell>
          <cell r="R25">
            <v>0.9025757948047219</v>
          </cell>
        </row>
        <row r="26">
          <cell r="F26">
            <v>1558</v>
          </cell>
          <cell r="J26">
            <v>0.9934067580729752</v>
          </cell>
          <cell r="O26">
            <v>1509.0848948499997</v>
          </cell>
          <cell r="R26">
            <v>0.8736870508228783</v>
          </cell>
        </row>
        <row r="27">
          <cell r="F27">
            <v>6246</v>
          </cell>
          <cell r="J27">
            <v>0.9817879921986189</v>
          </cell>
          <cell r="O27">
            <v>3298.7783991099977</v>
          </cell>
          <cell r="R27">
            <v>0.9376836194863803</v>
          </cell>
        </row>
        <row r="28">
          <cell r="F28">
            <v>415</v>
          </cell>
          <cell r="J28">
            <v>0.9867213906325447</v>
          </cell>
          <cell r="O28">
            <v>3438.3773225300006</v>
          </cell>
          <cell r="R28">
            <v>0.8602763340931575</v>
          </cell>
        </row>
        <row r="29">
          <cell r="F29">
            <v>7473</v>
          </cell>
          <cell r="J29">
            <v>0.9982481250357818</v>
          </cell>
          <cell r="O29">
            <v>20643.55995312</v>
          </cell>
          <cell r="R29">
            <v>0.8677035330207755</v>
          </cell>
        </row>
        <row r="30">
          <cell r="F30">
            <v>1661</v>
          </cell>
          <cell r="J30">
            <v>0.9840418020053665</v>
          </cell>
          <cell r="O30">
            <v>1109.0103266499984</v>
          </cell>
          <cell r="R30">
            <v>0.8944307187671835</v>
          </cell>
        </row>
        <row r="31">
          <cell r="F31">
            <v>5088</v>
          </cell>
          <cell r="J31">
            <v>0.9896234854029438</v>
          </cell>
          <cell r="O31">
            <v>6017.128772550003</v>
          </cell>
          <cell r="R31">
            <v>0.9407309535984525</v>
          </cell>
        </row>
        <row r="32">
          <cell r="F32">
            <v>5811</v>
          </cell>
          <cell r="J32">
            <v>0.9875071573577637</v>
          </cell>
          <cell r="O32">
            <v>2648.1825878199993</v>
          </cell>
          <cell r="R32">
            <v>0.9415385873848359</v>
          </cell>
        </row>
        <row r="33">
          <cell r="F33">
            <v>868</v>
          </cell>
          <cell r="J33">
            <v>1.0113544201135443</v>
          </cell>
          <cell r="O33">
            <v>1674.7092106199998</v>
          </cell>
          <cell r="R33">
            <v>0.9332382892913088</v>
          </cell>
        </row>
        <row r="34">
          <cell r="F34">
            <v>1163</v>
          </cell>
          <cell r="J34">
            <v>0.9895031907914356</v>
          </cell>
          <cell r="O34">
            <v>994.3612147999992</v>
          </cell>
          <cell r="R34">
            <v>0.940805034172734</v>
          </cell>
        </row>
        <row r="35">
          <cell r="F35">
            <v>608</v>
          </cell>
          <cell r="J35">
            <v>0.9890723652258377</v>
          </cell>
          <cell r="O35">
            <v>867.9623773000001</v>
          </cell>
          <cell r="R35">
            <v>0.8795866847396958</v>
          </cell>
        </row>
        <row r="36">
          <cell r="F36">
            <v>1055</v>
          </cell>
          <cell r="J36">
            <v>0.9934526711708574</v>
          </cell>
          <cell r="O36">
            <v>3462.9555698099966</v>
          </cell>
          <cell r="R36">
            <v>0.9378664410808948</v>
          </cell>
        </row>
        <row r="37">
          <cell r="F37">
            <v>2805</v>
          </cell>
          <cell r="J37">
            <v>0.9960612299704592</v>
          </cell>
          <cell r="O37">
            <v>4592.201725269998</v>
          </cell>
          <cell r="R37">
            <v>0.8475031559134557</v>
          </cell>
        </row>
        <row r="38">
          <cell r="F38">
            <v>788</v>
          </cell>
          <cell r="J38">
            <v>0.9977463132624566</v>
          </cell>
          <cell r="O38">
            <v>2589.9445183200005</v>
          </cell>
          <cell r="R38">
            <v>0.8843379381369385</v>
          </cell>
        </row>
        <row r="39">
          <cell r="F39">
            <v>1731</v>
          </cell>
          <cell r="J39">
            <v>0.9795044530714775</v>
          </cell>
          <cell r="O39">
            <v>2794.653610969998</v>
          </cell>
          <cell r="R39">
            <v>0.8810025506814234</v>
          </cell>
        </row>
        <row r="40">
          <cell r="F40">
            <v>3615</v>
          </cell>
          <cell r="J40">
            <v>0.9807182964297065</v>
          </cell>
          <cell r="O40">
            <v>5131.862426250002</v>
          </cell>
          <cell r="R40">
            <v>0.9169955909361069</v>
          </cell>
        </row>
        <row r="41">
          <cell r="F41">
            <v>843</v>
          </cell>
          <cell r="J41">
            <v>0.9922089322945243</v>
          </cell>
          <cell r="O41">
            <v>1394.4484220899994</v>
          </cell>
          <cell r="R41">
            <v>0.922172351216287</v>
          </cell>
        </row>
        <row r="42">
          <cell r="F42">
            <v>1034</v>
          </cell>
          <cell r="J42">
            <v>0.9822922476296709</v>
          </cell>
          <cell r="O42">
            <v>689.4373641700001</v>
          </cell>
          <cell r="R42">
            <v>0.9257473984614496</v>
          </cell>
        </row>
        <row r="43">
          <cell r="F43">
            <v>3309</v>
          </cell>
          <cell r="J43">
            <v>0.9914950760966875</v>
          </cell>
          <cell r="O43">
            <v>1640.3329382600002</v>
          </cell>
          <cell r="R43">
            <v>0.9174752303426498</v>
          </cell>
        </row>
        <row r="44">
          <cell r="F44">
            <v>25467</v>
          </cell>
          <cell r="J44">
            <v>0.9773662710333058</v>
          </cell>
          <cell r="O44">
            <v>25318.46995885</v>
          </cell>
          <cell r="R44">
            <v>0.9225990739776995</v>
          </cell>
        </row>
        <row r="45">
          <cell r="F45">
            <v>2649</v>
          </cell>
          <cell r="J45">
            <v>0.9828085138788409</v>
          </cell>
          <cell r="O45">
            <v>5290.440392700007</v>
          </cell>
          <cell r="R45">
            <v>0.9542444250548212</v>
          </cell>
        </row>
        <row r="46">
          <cell r="F46">
            <v>1635</v>
          </cell>
          <cell r="J46">
            <v>0.991213015720464</v>
          </cell>
          <cell r="O46">
            <v>1919.5617958600005</v>
          </cell>
          <cell r="R46">
            <v>0.9156800600735973</v>
          </cell>
        </row>
        <row r="47">
          <cell r="F47">
            <v>53197</v>
          </cell>
          <cell r="J47">
            <v>0.989589140710217</v>
          </cell>
          <cell r="O47">
            <v>22893.581633629998</v>
          </cell>
          <cell r="R47">
            <v>0.8970053663277189</v>
          </cell>
        </row>
        <row r="48">
          <cell r="F48">
            <v>3840</v>
          </cell>
          <cell r="J48">
            <v>0.9792239858906525</v>
          </cell>
          <cell r="O48">
            <v>5637.972133170001</v>
          </cell>
          <cell r="R48">
            <v>0.9192326530847541</v>
          </cell>
        </row>
        <row r="49">
          <cell r="F49">
            <v>11761</v>
          </cell>
          <cell r="J49">
            <v>0.982988214199812</v>
          </cell>
          <cell r="O49">
            <v>6562.917550029999</v>
          </cell>
          <cell r="R49">
            <v>0.8129364934753053</v>
          </cell>
        </row>
        <row r="50">
          <cell r="F50">
            <v>5586</v>
          </cell>
          <cell r="J50">
            <v>0.9970238827262218</v>
          </cell>
          <cell r="O50">
            <v>3196.275131769999</v>
          </cell>
          <cell r="R50">
            <v>0.9307037108664318</v>
          </cell>
        </row>
        <row r="51">
          <cell r="F51">
            <v>3626</v>
          </cell>
          <cell r="J51">
            <v>0.9812892436815701</v>
          </cell>
          <cell r="O51">
            <v>3721.50088973</v>
          </cell>
          <cell r="R51">
            <v>0.9000899832405629</v>
          </cell>
        </row>
        <row r="52">
          <cell r="F52">
            <v>23957</v>
          </cell>
          <cell r="J52">
            <v>1.0208991191623733</v>
          </cell>
          <cell r="O52">
            <v>1222.8729460900001</v>
          </cell>
          <cell r="R52">
            <v>0.9253284683966817</v>
          </cell>
        </row>
        <row r="53">
          <cell r="F53">
            <v>4427</v>
          </cell>
          <cell r="J53">
            <v>0.9758605520730232</v>
          </cell>
          <cell r="O53">
            <v>2552.042982840003</v>
          </cell>
          <cell r="R53">
            <v>0.9365842750350968</v>
          </cell>
        </row>
        <row r="54">
          <cell r="F54">
            <v>192779</v>
          </cell>
          <cell r="J54">
            <v>0.6381604331321178</v>
          </cell>
        </row>
      </sheetData>
      <sheetData sheetId="2">
        <row r="7">
          <cell r="J7">
            <v>322308</v>
          </cell>
          <cell r="K7">
            <v>201262.05939151198</v>
          </cell>
        </row>
        <row r="8">
          <cell r="J8">
            <v>147345</v>
          </cell>
          <cell r="K8">
            <v>124177.17788999996</v>
          </cell>
        </row>
        <row r="9">
          <cell r="J9">
            <v>21355</v>
          </cell>
          <cell r="K9">
            <v>13116.891730000003</v>
          </cell>
        </row>
        <row r="10">
          <cell r="J10">
            <v>7128</v>
          </cell>
          <cell r="K10">
            <v>19962.47651999999</v>
          </cell>
        </row>
        <row r="11">
          <cell r="J11">
            <v>21075</v>
          </cell>
          <cell r="K11">
            <v>19348.698499999984</v>
          </cell>
        </row>
        <row r="12">
          <cell r="J12">
            <v>22953</v>
          </cell>
          <cell r="K12">
            <v>8663.12792</v>
          </cell>
        </row>
        <row r="13">
          <cell r="J13">
            <v>10795</v>
          </cell>
          <cell r="K13">
            <v>15479.312030000001</v>
          </cell>
        </row>
        <row r="14">
          <cell r="J14">
            <v>25002</v>
          </cell>
          <cell r="K14">
            <v>14261.573159999993</v>
          </cell>
        </row>
        <row r="15">
          <cell r="J15">
            <v>14410</v>
          </cell>
          <cell r="K15">
            <v>9605.357520000001</v>
          </cell>
        </row>
        <row r="16">
          <cell r="J16">
            <v>17212</v>
          </cell>
          <cell r="K16">
            <v>9995.944179999995</v>
          </cell>
        </row>
        <row r="17">
          <cell r="J17">
            <v>7415</v>
          </cell>
          <cell r="K17">
            <v>13743.796329999994</v>
          </cell>
        </row>
        <row r="18">
          <cell r="J18">
            <v>76924</v>
          </cell>
          <cell r="K18">
            <v>65514.61107744201</v>
          </cell>
        </row>
        <row r="19">
          <cell r="J19">
            <v>76924</v>
          </cell>
          <cell r="K19">
            <v>65514.61107744201</v>
          </cell>
        </row>
        <row r="20">
          <cell r="J20">
            <v>1146</v>
          </cell>
          <cell r="K20">
            <v>4593.8357507619985</v>
          </cell>
        </row>
        <row r="21">
          <cell r="J21">
            <v>1449</v>
          </cell>
          <cell r="K21">
            <v>965.5243379500006</v>
          </cell>
        </row>
        <row r="22">
          <cell r="J22">
            <v>457</v>
          </cell>
          <cell r="K22">
            <v>546.3059246100013</v>
          </cell>
        </row>
        <row r="23">
          <cell r="J23">
            <v>3052</v>
          </cell>
          <cell r="K23">
            <v>2074.904595329999</v>
          </cell>
        </row>
        <row r="24">
          <cell r="J24">
            <v>1020</v>
          </cell>
          <cell r="K24">
            <v>1165.332097770001</v>
          </cell>
        </row>
        <row r="25">
          <cell r="J25">
            <v>1542</v>
          </cell>
          <cell r="K25">
            <v>2326.9874010800004</v>
          </cell>
        </row>
        <row r="26">
          <cell r="J26">
            <v>1470</v>
          </cell>
          <cell r="K26">
            <v>636.6312555400002</v>
          </cell>
        </row>
        <row r="27">
          <cell r="J27">
            <v>5555</v>
          </cell>
          <cell r="K27">
            <v>2171.499958360002</v>
          </cell>
        </row>
        <row r="28">
          <cell r="J28">
            <v>305</v>
          </cell>
          <cell r="K28">
            <v>1410.6778807200014</v>
          </cell>
        </row>
        <row r="29">
          <cell r="J29">
            <v>7320</v>
          </cell>
          <cell r="K29">
            <v>10415.08930915</v>
          </cell>
        </row>
        <row r="30">
          <cell r="J30">
            <v>1548</v>
          </cell>
          <cell r="K30">
            <v>286.2177230600011</v>
          </cell>
        </row>
        <row r="31">
          <cell r="J31">
            <v>4450</v>
          </cell>
          <cell r="K31">
            <v>3585.7244657099927</v>
          </cell>
        </row>
        <row r="32">
          <cell r="J32">
            <v>5571</v>
          </cell>
          <cell r="K32">
            <v>1760.3622551900023</v>
          </cell>
        </row>
        <row r="33">
          <cell r="J33">
            <v>952</v>
          </cell>
          <cell r="K33">
            <v>1055.7329203699996</v>
          </cell>
        </row>
        <row r="34">
          <cell r="J34">
            <v>987</v>
          </cell>
          <cell r="K34">
            <v>264.6499656899994</v>
          </cell>
        </row>
        <row r="35">
          <cell r="J35">
            <v>563</v>
          </cell>
          <cell r="K35">
            <v>367.34202766000044</v>
          </cell>
        </row>
        <row r="36">
          <cell r="J36">
            <v>773</v>
          </cell>
          <cell r="K36">
            <v>1938.820229990001</v>
          </cell>
        </row>
        <row r="37">
          <cell r="J37">
            <v>2717</v>
          </cell>
          <cell r="K37">
            <v>1596.0909019600006</v>
          </cell>
        </row>
        <row r="38">
          <cell r="J38">
            <v>742</v>
          </cell>
          <cell r="K38">
            <v>1048.6893627200013</v>
          </cell>
        </row>
        <row r="39">
          <cell r="J39">
            <v>1372</v>
          </cell>
          <cell r="K39">
            <v>1254.0540251300008</v>
          </cell>
        </row>
        <row r="40">
          <cell r="J40">
            <v>3251</v>
          </cell>
          <cell r="K40">
            <v>3104.082083380001</v>
          </cell>
        </row>
        <row r="41">
          <cell r="J41">
            <v>772</v>
          </cell>
          <cell r="K41">
            <v>676.0801486899998</v>
          </cell>
        </row>
        <row r="42">
          <cell r="J42">
            <v>907</v>
          </cell>
          <cell r="K42">
            <v>430.9600426500002</v>
          </cell>
        </row>
        <row r="43">
          <cell r="J43">
            <v>3214</v>
          </cell>
          <cell r="K43">
            <v>822.4580202300008</v>
          </cell>
        </row>
        <row r="44">
          <cell r="J44">
            <v>22536</v>
          </cell>
          <cell r="K44">
            <v>15898.67999291</v>
          </cell>
        </row>
        <row r="45">
          <cell r="J45">
            <v>1746</v>
          </cell>
          <cell r="K45">
            <v>4004.6149396099963</v>
          </cell>
        </row>
        <row r="46">
          <cell r="J46">
            <v>1507</v>
          </cell>
          <cell r="K46">
            <v>1113.263461220001</v>
          </cell>
        </row>
        <row r="47">
          <cell r="J47">
            <v>50620</v>
          </cell>
          <cell r="K47">
            <v>11570.27042407</v>
          </cell>
        </row>
        <row r="48">
          <cell r="J48">
            <v>3251</v>
          </cell>
          <cell r="K48">
            <v>3276.934541499998</v>
          </cell>
        </row>
        <row r="49">
          <cell r="J49">
            <v>10983</v>
          </cell>
          <cell r="K49">
            <v>2056.049871909999</v>
          </cell>
        </row>
        <row r="50">
          <cell r="J50">
            <v>5344</v>
          </cell>
          <cell r="K50">
            <v>1948.3749799000038</v>
          </cell>
        </row>
        <row r="51">
          <cell r="J51">
            <v>3033</v>
          </cell>
          <cell r="K51">
            <v>1858.1938359099993</v>
          </cell>
        </row>
        <row r="52">
          <cell r="J52">
            <v>24460</v>
          </cell>
          <cell r="K52">
            <v>701.5064128400002</v>
          </cell>
        </row>
        <row r="53">
          <cell r="J53">
            <v>3549</v>
          </cell>
          <cell r="K53">
            <v>1729.2107820100007</v>
          </cell>
        </row>
        <row r="54">
          <cell r="J54">
            <v>47419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40" zoomScaleNormal="40" zoomScalePageLayoutView="0" workbookViewId="0" topLeftCell="A1">
      <selection activeCell="P14" sqref="P14"/>
    </sheetView>
  </sheetViews>
  <sheetFormatPr defaultColWidth="9.140625" defaultRowHeight="15"/>
  <cols>
    <col min="1" max="1" width="41.57421875" style="0" customWidth="1"/>
    <col min="2" max="2" width="25.8515625" style="0" customWidth="1"/>
    <col min="3" max="3" width="25.421875" style="0" customWidth="1"/>
    <col min="4" max="4" width="23.00390625" style="0" customWidth="1"/>
    <col min="5" max="5" width="27.140625" style="0" customWidth="1"/>
    <col min="6" max="6" width="23.28125" style="87" hidden="1" customWidth="1"/>
    <col min="7" max="7" width="20.7109375" style="87" hidden="1" customWidth="1"/>
    <col min="8" max="8" width="9.140625" style="0" hidden="1" customWidth="1"/>
    <col min="9" max="9" width="0.13671875" style="0" hidden="1" customWidth="1"/>
    <col min="10" max="10" width="12.57421875" style="0" hidden="1" customWidth="1"/>
    <col min="11" max="11" width="14.140625" style="4" hidden="1" customWidth="1"/>
    <col min="12" max="12" width="9.140625" style="5" hidden="1" customWidth="1"/>
    <col min="13" max="13" width="10.57421875" style="5" hidden="1" customWidth="1"/>
  </cols>
  <sheetData>
    <row r="1" spans="1:7" ht="18.75" thickBot="1">
      <c r="A1" s="1"/>
      <c r="B1" s="2"/>
      <c r="C1" s="2"/>
      <c r="D1" s="2"/>
      <c r="E1" s="2"/>
      <c r="F1" s="3"/>
      <c r="G1" s="3"/>
    </row>
    <row r="2" spans="1:7" ht="32.25" customHeight="1">
      <c r="A2" s="6" t="s">
        <v>0</v>
      </c>
      <c r="B2" s="6"/>
      <c r="C2" s="6"/>
      <c r="D2" s="6"/>
      <c r="E2" s="6"/>
      <c r="F2" s="7"/>
      <c r="G2" s="8"/>
    </row>
    <row r="3" spans="1:7" ht="27" customHeight="1">
      <c r="A3" s="6"/>
      <c r="B3" s="6"/>
      <c r="C3" s="6"/>
      <c r="D3" s="6"/>
      <c r="E3" s="6"/>
      <c r="F3" s="9"/>
      <c r="G3" s="10"/>
    </row>
    <row r="4" spans="1:7" ht="36" customHeight="1" thickBot="1">
      <c r="A4" s="6"/>
      <c r="B4" s="6"/>
      <c r="C4" s="6"/>
      <c r="D4" s="6"/>
      <c r="E4" s="6"/>
      <c r="F4" s="11"/>
      <c r="G4" s="12"/>
    </row>
    <row r="5" spans="1:13" ht="75.75" customHeight="1">
      <c r="A5" s="13"/>
      <c r="B5" s="14" t="s">
        <v>1</v>
      </c>
      <c r="C5" s="14"/>
      <c r="D5" s="14" t="s">
        <v>2</v>
      </c>
      <c r="E5" s="14"/>
      <c r="F5" s="15" t="s">
        <v>3</v>
      </c>
      <c r="G5" s="16"/>
      <c r="J5" s="5"/>
      <c r="K5" s="17"/>
      <c r="L5" s="18" t="s">
        <v>4</v>
      </c>
      <c r="M5" s="18"/>
    </row>
    <row r="6" spans="1:13" ht="79.5" customHeight="1" thickBot="1">
      <c r="A6" s="19" t="s">
        <v>5</v>
      </c>
      <c r="B6" s="20" t="s">
        <v>6</v>
      </c>
      <c r="C6" s="20" t="s">
        <v>7</v>
      </c>
      <c r="D6" s="20" t="s">
        <v>6</v>
      </c>
      <c r="E6" s="20" t="s">
        <v>7</v>
      </c>
      <c r="F6" s="21" t="s">
        <v>8</v>
      </c>
      <c r="G6" s="22" t="s">
        <v>9</v>
      </c>
      <c r="J6" s="23" t="s">
        <v>10</v>
      </c>
      <c r="K6" s="24" t="s">
        <v>11</v>
      </c>
      <c r="L6" s="25" t="s">
        <v>12</v>
      </c>
      <c r="M6" s="25" t="s">
        <v>13</v>
      </c>
    </row>
    <row r="7" spans="1:13" ht="36" customHeight="1" thickBot="1">
      <c r="A7" s="26" t="s">
        <v>14</v>
      </c>
      <c r="B7" s="27">
        <f>'[1]Форма1'!J7</f>
        <v>0.9438138158885021</v>
      </c>
      <c r="C7" s="28">
        <f>'[1]Форма1'!F7/'[1]Форма ГУЕ прокурат'!J7</f>
        <v>1.5223140598433795</v>
      </c>
      <c r="D7" s="29">
        <f>'[1]Форма1'!R7</f>
        <v>0.9231158931916763</v>
      </c>
      <c r="E7" s="30">
        <f>'[1]Форма1'!O7/'[1]Форма ГУЕ прокурат'!K7</f>
        <v>1.3731035513669743</v>
      </c>
      <c r="F7" s="31">
        <f>F8+F19+F47+F54</f>
        <v>0.9926876987407861</v>
      </c>
      <c r="G7" s="32">
        <v>1</v>
      </c>
      <c r="J7" s="33">
        <f>J8+J19+J47+J54</f>
        <v>322308</v>
      </c>
      <c r="K7" s="34">
        <f>K8+K19+K47+K54</f>
        <v>201262.05939151198</v>
      </c>
      <c r="L7" s="17">
        <f>'[1]Форма1'!F7-'[1]Форма ГУЕ прокурат'!J7</f>
        <v>168346</v>
      </c>
      <c r="M7" s="17">
        <f>'[1]Форма1'!O7-'[1]Форма ГУЕ прокурат'!K7</f>
        <v>75091.58911440402</v>
      </c>
    </row>
    <row r="8" spans="1:13" ht="36" customHeight="1" thickBot="1">
      <c r="A8" s="35" t="s">
        <v>15</v>
      </c>
      <c r="B8" s="36">
        <f>'[1]Форма1'!J8</f>
        <v>0.9931770316166286</v>
      </c>
      <c r="C8" s="37">
        <f>'[1]Форма1'!F8/'[1]Форма ГУЕ прокурат'!J8</f>
        <v>1.073215921816146</v>
      </c>
      <c r="D8" s="38">
        <f>'[1]Форма1'!R8</f>
        <v>0.9570704726965089</v>
      </c>
      <c r="E8" s="39">
        <f>'[1]Форма1'!O8/'[1]Форма ГУЕ прокурат'!K8</f>
        <v>1.0940220508179246</v>
      </c>
      <c r="F8" s="40">
        <f>L8/L7</f>
        <v>0.06408230667791334</v>
      </c>
      <c r="G8" s="41">
        <f>M8/M7</f>
        <v>0.15548203291066676</v>
      </c>
      <c r="J8" s="33">
        <f>J9+J10+J11+J12+J13+J14+J15+J16+J17</f>
        <v>147345</v>
      </c>
      <c r="K8" s="34">
        <f>K9+K10+K11+K12+K13+K14+K15+K16+K17</f>
        <v>124177.17788999996</v>
      </c>
      <c r="L8" s="42">
        <f>'[1]Форма1'!F8-'[1]Форма ГУЕ прокурат'!J8</f>
        <v>10788</v>
      </c>
      <c r="M8" s="42">
        <f>'[1]Форма1'!O8-'[1]Форма ГУЕ прокурат'!K8</f>
        <v>11675.39293000003</v>
      </c>
    </row>
    <row r="9" spans="1:13" ht="36" customHeight="1">
      <c r="A9" s="43" t="s">
        <v>16</v>
      </c>
      <c r="B9" s="44">
        <f>'[1]Форма1'!J9</f>
        <v>0.9781723905914016</v>
      </c>
      <c r="C9" s="45">
        <f>'[1]Форма1'!F9/'[1]Форма ГУЕ прокурат'!J9</f>
        <v>1.217232498243971</v>
      </c>
      <c r="D9" s="46">
        <f>'[1]Форма1'!R9</f>
        <v>0.989818617365613</v>
      </c>
      <c r="E9" s="47">
        <f>'[1]Форма1'!O9/'[1]Форма ГУЕ прокурат'!K9</f>
        <v>1.02363911179436</v>
      </c>
      <c r="F9" s="48">
        <f>L9/L7</f>
        <v>0.027556342295035226</v>
      </c>
      <c r="G9" s="48">
        <f>M9/M7</f>
        <v>0.004129246346452786</v>
      </c>
      <c r="J9" s="49">
        <v>21355</v>
      </c>
      <c r="K9" s="50">
        <v>13116.891730000003</v>
      </c>
      <c r="L9" s="17">
        <f>'[1]Форма1'!F9-'[1]Форма ГУЕ прокурат'!J9</f>
        <v>4639</v>
      </c>
      <c r="M9" s="17">
        <f>'[1]Форма1'!O9-'[1]Форма ГУЕ прокурат'!K9</f>
        <v>310.0716699999866</v>
      </c>
    </row>
    <row r="10" spans="1:13" ht="36" customHeight="1">
      <c r="A10" s="51" t="s">
        <v>17</v>
      </c>
      <c r="B10" s="52">
        <f>'[1]Форма1'!J10</f>
        <v>0.9963464921339192</v>
      </c>
      <c r="C10" s="53">
        <f>'[1]Форма1'!F10/'[1]Форма ГУЕ прокурат'!J10</f>
        <v>1.071969696969697</v>
      </c>
      <c r="D10" s="54">
        <f>'[1]Форма1'!R10</f>
        <v>0.8895590759532715</v>
      </c>
      <c r="E10" s="55">
        <f>'[1]Форма1'!O10/'[1]Форма ГУЕ прокурат'!K10</f>
        <v>1.2008484917181015</v>
      </c>
      <c r="F10" s="56">
        <f>L10/L7</f>
        <v>0.0030472954510353677</v>
      </c>
      <c r="G10" s="56">
        <f>M10/M7</f>
        <v>0.05339390665832806</v>
      </c>
      <c r="J10" s="49">
        <v>7128</v>
      </c>
      <c r="K10" s="50">
        <v>19962.47651999999</v>
      </c>
      <c r="L10" s="17">
        <f>'[1]Форма1'!F10-'[1]Форма ГУЕ прокурат'!J10</f>
        <v>513</v>
      </c>
      <c r="M10" s="17">
        <f>'[1]Форма1'!O10-'[1]Форма ГУЕ прокурат'!K10</f>
        <v>4009.4333000000115</v>
      </c>
    </row>
    <row r="11" spans="1:13" ht="36" customHeight="1">
      <c r="A11" s="51" t="s">
        <v>18</v>
      </c>
      <c r="B11" s="52">
        <f>'[1]Форма1'!J11</f>
        <v>0.9911815962643997</v>
      </c>
      <c r="C11" s="53">
        <f>'[1]Форма1'!F11/'[1]Форма ГУЕ прокурат'!J11</f>
        <v>1.131814946619217</v>
      </c>
      <c r="D11" s="54">
        <f>'[1]Форма1'!R11</f>
        <v>0.9836484693033197</v>
      </c>
      <c r="E11" s="55">
        <f>'[1]Форма1'!O11/'[1]Форма ГУЕ прокурат'!K11</f>
        <v>1.0443750022772864</v>
      </c>
      <c r="F11" s="56">
        <f>L11/L7</f>
        <v>0.01650172858279971</v>
      </c>
      <c r="G11" s="48">
        <f>M11/M7</f>
        <v>0.011434017446240624</v>
      </c>
      <c r="J11" s="49">
        <v>21075</v>
      </c>
      <c r="K11" s="50">
        <v>19348.698499999984</v>
      </c>
      <c r="L11" s="17">
        <f>'[1]Форма1'!F11-'[1]Форма ГУЕ прокурат'!J11</f>
        <v>2778</v>
      </c>
      <c r="M11" s="17">
        <f>'[1]Форма1'!O11-'[1]Форма ГУЕ прокурат'!K11</f>
        <v>858.5985400000282</v>
      </c>
    </row>
    <row r="12" spans="1:13" ht="36" customHeight="1">
      <c r="A12" s="57" t="s">
        <v>19</v>
      </c>
      <c r="B12" s="52">
        <f>'[1]Форма1'!J12</f>
        <v>1.0183862294390553</v>
      </c>
      <c r="C12" s="53">
        <f>'[1]Форма1'!F12/'[1]Форма ГУЕ прокурат'!J12</f>
        <v>0.8784472617958436</v>
      </c>
      <c r="D12" s="54">
        <f>'[1]Форма1'!R12</f>
        <v>1.0120981204741013</v>
      </c>
      <c r="E12" s="55">
        <f>'[1]Форма1'!O12/'[1]Форма ГУЕ прокурат'!K12</f>
        <v>0.9734446308395268</v>
      </c>
      <c r="F12" s="56">
        <f>L12/L7</f>
        <v>-0.01657301034773621</v>
      </c>
      <c r="G12" s="48">
        <f>M12/M7</f>
        <v>-0.0030636262025233044</v>
      </c>
      <c r="J12" s="49">
        <v>22953</v>
      </c>
      <c r="K12" s="50">
        <v>8663.12792</v>
      </c>
      <c r="L12" s="17">
        <f>'[1]Форма1'!F12-'[1]Форма ГУЕ прокурат'!J12</f>
        <v>-2790</v>
      </c>
      <c r="M12" s="17">
        <f>'[1]Форма1'!O12-'[1]Форма ГУЕ прокурат'!K12</f>
        <v>-230.0525600000019</v>
      </c>
    </row>
    <row r="13" spans="1:13" ht="36" customHeight="1">
      <c r="A13" s="51" t="s">
        <v>20</v>
      </c>
      <c r="B13" s="52">
        <f>'[1]Форма1'!J13</f>
        <v>0.9922033355016923</v>
      </c>
      <c r="C13" s="53">
        <f>'[1]Форма1'!F13/'[1]Форма ГУЕ прокурат'!J13</f>
        <v>1.076609541454377</v>
      </c>
      <c r="D13" s="54">
        <f>'[1]Форма1'!R13</f>
        <v>0.9473278881058592</v>
      </c>
      <c r="E13" s="55">
        <f>'[1]Форма1'!O13/'[1]Форма ГУЕ прокурат'!K13</f>
        <v>1.1068741360593919</v>
      </c>
      <c r="F13" s="56">
        <f>L13/L7</f>
        <v>0.004912501633540446</v>
      </c>
      <c r="G13" s="48">
        <f>M13/M7</f>
        <v>0.022030937412705075</v>
      </c>
      <c r="J13" s="49">
        <v>10795</v>
      </c>
      <c r="K13" s="50">
        <v>15479.312030000001</v>
      </c>
      <c r="L13" s="17">
        <f>'[1]Форма1'!F13-'[1]Форма ГУЕ прокурат'!J13</f>
        <v>827</v>
      </c>
      <c r="M13" s="17">
        <f>'[1]Форма1'!O13-'[1]Форма ГУЕ прокурат'!K13</f>
        <v>1654.3381000000008</v>
      </c>
    </row>
    <row r="14" spans="1:13" ht="36" customHeight="1">
      <c r="A14" s="51" t="s">
        <v>21</v>
      </c>
      <c r="B14" s="52">
        <f>'[1]Форма1'!J14</f>
        <v>0.9857480045404587</v>
      </c>
      <c r="C14" s="53">
        <f>'[1]Форма1'!F14/'[1]Форма ГУЕ прокурат'!J14</f>
        <v>1.0949124070074394</v>
      </c>
      <c r="D14" s="54">
        <f>'[1]Форма1'!R14</f>
        <v>1.008393109575119</v>
      </c>
      <c r="E14" s="55">
        <f>'[1]Форма1'!O14/'[1]Форма ГУЕ прокурат'!K14</f>
        <v>0.9805389106176285</v>
      </c>
      <c r="F14" s="56">
        <f>L14/L7</f>
        <v>0.01409596901619284</v>
      </c>
      <c r="G14" s="48">
        <f>M14/M7</f>
        <v>-0.003696096370755211</v>
      </c>
      <c r="J14" s="49">
        <v>25002</v>
      </c>
      <c r="K14" s="50">
        <v>14261.573159999993</v>
      </c>
      <c r="L14" s="17">
        <f>'[1]Форма1'!F14-'[1]Форма ГУЕ прокурат'!J14</f>
        <v>2373</v>
      </c>
      <c r="M14" s="17">
        <f>'[1]Форма1'!O14-'[1]Форма ГУЕ прокурат'!K14</f>
        <v>-277.5457499999902</v>
      </c>
    </row>
    <row r="15" spans="1:13" ht="36" customHeight="1">
      <c r="A15" s="51" t="s">
        <v>22</v>
      </c>
      <c r="B15" s="52">
        <f>'[1]Форма1'!J15</f>
        <v>0.9953481663120696</v>
      </c>
      <c r="C15" s="53">
        <f>'[1]Форма1'!F15/'[1]Форма ГУЕ прокурат'!J15</f>
        <v>1.0537126995142263</v>
      </c>
      <c r="D15" s="54">
        <f>'[1]Форма1'!R15</f>
        <v>0.9477999476347616</v>
      </c>
      <c r="E15" s="55">
        <f>'[1]Форма1'!O15/'[1]Форма ГУЕ прокурат'!K15</f>
        <v>1.1120358859895927</v>
      </c>
      <c r="F15" s="56">
        <f>L15/L7</f>
        <v>0.004597673838404239</v>
      </c>
      <c r="G15" s="48">
        <f>M15/M7</f>
        <v>0.014331095568645683</v>
      </c>
      <c r="J15" s="49">
        <v>14410</v>
      </c>
      <c r="K15" s="50">
        <v>9605.357520000001</v>
      </c>
      <c r="L15" s="17">
        <f>'[1]Форма1'!F15-'[1]Форма ГУЕ прокурат'!J15</f>
        <v>774</v>
      </c>
      <c r="M15" s="17">
        <f>'[1]Форма1'!O15-'[1]Форма ГУЕ прокурат'!K15</f>
        <v>1076.144739999998</v>
      </c>
    </row>
    <row r="16" spans="1:13" ht="36" customHeight="1">
      <c r="A16" s="51" t="s">
        <v>23</v>
      </c>
      <c r="B16" s="52">
        <f>'[1]Форма1'!J16</f>
        <v>0.9924214772836423</v>
      </c>
      <c r="C16" s="53">
        <f>'[1]Форма1'!F16/'[1]Форма ГУЕ прокурат'!J16</f>
        <v>1.0916802231001628</v>
      </c>
      <c r="D16" s="54">
        <f>'[1]Форма1'!R16</f>
        <v>0.9234212200697232</v>
      </c>
      <c r="E16" s="55">
        <f>'[1]Форма1'!O16/'[1]Форма ГУЕ прокурат'!K16</f>
        <v>1.1936948591483636</v>
      </c>
      <c r="F16" s="56">
        <f>L16/L7</f>
        <v>0.009373552089149728</v>
      </c>
      <c r="G16" s="48">
        <f>M16/M7</f>
        <v>0.025784019526477308</v>
      </c>
      <c r="J16" s="49">
        <v>17212</v>
      </c>
      <c r="K16" s="50">
        <v>9995.944179999995</v>
      </c>
      <c r="L16" s="17">
        <f>'[1]Форма1'!F16-'[1]Форма ГУЕ прокурат'!J16</f>
        <v>1578</v>
      </c>
      <c r="M16" s="17">
        <f>'[1]Форма1'!O16-'[1]Форма ГУЕ прокурат'!K16</f>
        <v>1936.163000000004</v>
      </c>
    </row>
    <row r="17" spans="1:13" ht="36" customHeight="1" thickBot="1">
      <c r="A17" s="57" t="s">
        <v>24</v>
      </c>
      <c r="B17" s="52">
        <f>'[1]Форма1'!J17</f>
        <v>0.9991596712213654</v>
      </c>
      <c r="C17" s="53">
        <f>'[1]Форма1'!F17/'[1]Форма ГУЕ прокурат'!J17</f>
        <v>1.0129467296021577</v>
      </c>
      <c r="D17" s="54">
        <f>'[1]Форма1'!R17</f>
        <v>0.9168328830756757</v>
      </c>
      <c r="E17" s="55">
        <f>'[1]Форма1'!O17/'[1]Форма ГУЕ прокурат'!K17</f>
        <v>1.1701307145316235</v>
      </c>
      <c r="F17" s="58">
        <f>L17/L7</f>
        <v>0.0005702541194919986</v>
      </c>
      <c r="G17" s="48">
        <f>M17/M7</f>
        <v>0.031138532525095873</v>
      </c>
      <c r="J17" s="49">
        <v>7415</v>
      </c>
      <c r="K17" s="50">
        <v>13743.796329999994</v>
      </c>
      <c r="L17" s="17">
        <f>'[1]Форма1'!F17-'[1]Форма ГУЕ прокурат'!J17</f>
        <v>96</v>
      </c>
      <c r="M17" s="17">
        <f>'[1]Форма1'!O17-'[1]Форма ГУЕ прокурат'!K17</f>
        <v>2338.241890000005</v>
      </c>
    </row>
    <row r="18" spans="1:13" ht="0.75" customHeight="1" thickBot="1">
      <c r="A18" s="59" t="s">
        <v>25</v>
      </c>
      <c r="B18" s="60" t="e">
        <f>'[1]Форма1'!J18</f>
        <v>#DIV/0!</v>
      </c>
      <c r="C18" s="61">
        <f>'[1]Форма1'!F18/'[1]Форма ГУЕ прокурат'!J18</f>
        <v>0</v>
      </c>
      <c r="D18" s="62" t="str">
        <f>'[1]Форма1'!R18</f>
        <v>х</v>
      </c>
      <c r="E18" s="63">
        <f>'[1]Форма1'!O18/'[1]Форма ГУЕ прокурат'!K18</f>
        <v>0</v>
      </c>
      <c r="F18" s="64">
        <f>L18/J18</f>
        <v>-1</v>
      </c>
      <c r="G18" s="65">
        <f>M18/M7</f>
        <v>-0.8724627065439882</v>
      </c>
      <c r="J18" s="49">
        <v>76924</v>
      </c>
      <c r="K18" s="50">
        <v>65514.61107744201</v>
      </c>
      <c r="L18" s="17">
        <f>'[1]Форма1'!F18-'[1]Форма ГУЕ прокурат'!J18</f>
        <v>-76924</v>
      </c>
      <c r="M18" s="17">
        <f>'[1]Форма1'!O18-'[1]Форма ГУЕ прокурат'!K18</f>
        <v>-65514.61107744201</v>
      </c>
    </row>
    <row r="19" spans="1:13" ht="36" customHeight="1" thickBot="1">
      <c r="A19" s="66" t="s">
        <v>26</v>
      </c>
      <c r="B19" s="36">
        <f>'[1]Форма1'!J19</f>
        <v>0.9874371924913036</v>
      </c>
      <c r="C19" s="37">
        <f>'[1]Форма1'!F19/'[1]Форма ГУЕ прокурат'!J19</f>
        <v>1.1250714991420103</v>
      </c>
      <c r="D19" s="38">
        <f>'[1]Форма1'!R19</f>
        <v>0.9121360878189999</v>
      </c>
      <c r="E19" s="39">
        <f>'[1]Форма1'!O19/'[1]Форма ГУЕ прокурат'!K19</f>
        <v>1.7951338505736878</v>
      </c>
      <c r="F19" s="67">
        <f>L19/L7</f>
        <v>0.05715015503783874</v>
      </c>
      <c r="G19" s="68">
        <f>-M19/M7</f>
        <v>-0.6937246313362626</v>
      </c>
      <c r="J19" s="33">
        <f>J20+J21+J22+J23+J24+J25+J26+J27+J28+J29+J30+J31+J32+J33+J34+J35+J36+J37+J38+J39+J40+J41+J42+J43+J44+J45+J46</f>
        <v>76924</v>
      </c>
      <c r="K19" s="34">
        <f>K20+K21+K22+K23+K24+K25+K26+K27+K28+K29+K30+K31+K32+K33+K34+K35+K36+K37+K38+K39+K40+K41+K42+K43+K44+K45+K46</f>
        <v>65514.61107744201</v>
      </c>
      <c r="L19" s="42">
        <f>'[1]Форма1'!F19-'[1]Форма ГУЕ прокурат'!J19</f>
        <v>9621</v>
      </c>
      <c r="M19" s="42">
        <f>'[1]Форма1'!O19-'[1]Форма ГУЕ прокурат'!K19</f>
        <v>52092.88497484404</v>
      </c>
    </row>
    <row r="20" spans="1:13" ht="36" customHeight="1">
      <c r="A20" s="69" t="s">
        <v>27</v>
      </c>
      <c r="B20" s="44">
        <f>'[1]Форма1'!J20</f>
        <v>0.9897116269811649</v>
      </c>
      <c r="C20" s="45">
        <f>'[1]Форма1'!F20/'[1]Форма ГУЕ прокурат'!J20</f>
        <v>1.7216404886561956</v>
      </c>
      <c r="D20" s="46">
        <f>'[1]Форма1'!R20</f>
        <v>0.9296797013914202</v>
      </c>
      <c r="E20" s="47">
        <f>'[1]Форма1'!O20/'[1]Форма ГУЕ прокурат'!K20</f>
        <v>1.6838625070809186</v>
      </c>
      <c r="F20" s="70">
        <f>L20/L7</f>
        <v>0.004912501633540446</v>
      </c>
      <c r="G20" s="70">
        <f>M20/M7</f>
        <v>0.04183627048893341</v>
      </c>
      <c r="J20" s="49">
        <v>1146</v>
      </c>
      <c r="K20" s="50">
        <v>4593.8357507619985</v>
      </c>
      <c r="L20" s="17">
        <f>'[1]Форма1'!F20-'[1]Форма ГУЕ прокурат'!J20</f>
        <v>827</v>
      </c>
      <c r="M20" s="17">
        <f>'[1]Форма1'!O20-'[1]Форма ГУЕ прокурат'!K20</f>
        <v>3141.552033634054</v>
      </c>
    </row>
    <row r="21" spans="1:13" ht="36" customHeight="1">
      <c r="A21" s="51" t="s">
        <v>28</v>
      </c>
      <c r="B21" s="52">
        <f>'[1]Форма1'!J21</f>
        <v>0.9913710450623202</v>
      </c>
      <c r="C21" s="53">
        <f>'[1]Форма1'!F21/'[1]Форма ГУЕ прокурат'!J21</f>
        <v>1.062111801242236</v>
      </c>
      <c r="D21" s="54">
        <f>'[1]Форма1'!R21</f>
        <v>0.9098333098380275</v>
      </c>
      <c r="E21" s="55">
        <f>'[1]Форма1'!O21/'[1]Форма ГУЕ прокурат'!K21</f>
        <v>1.9049430079775422</v>
      </c>
      <c r="F21" s="70">
        <f>L21/L7</f>
        <v>0.0005346132370237487</v>
      </c>
      <c r="G21" s="70">
        <f>M21/M7</f>
        <v>0.011635717248290295</v>
      </c>
      <c r="J21" s="49">
        <v>1449</v>
      </c>
      <c r="K21" s="50">
        <v>965.5243379500006</v>
      </c>
      <c r="L21" s="17">
        <f>'[1]Форма1'!F21-'[1]Форма ГУЕ прокурат'!J21</f>
        <v>90</v>
      </c>
      <c r="M21" s="17">
        <f>'[1]Форма1'!O21-'[1]Форма ГУЕ прокурат'!K21</f>
        <v>873.7444986599986</v>
      </c>
    </row>
    <row r="22" spans="1:13" ht="36" customHeight="1">
      <c r="A22" s="51" t="s">
        <v>29</v>
      </c>
      <c r="B22" s="52">
        <f>'[1]Форма1'!J22</f>
        <v>0.9955835962145111</v>
      </c>
      <c r="C22" s="53">
        <f>'[1]Форма1'!F22/'[1]Форма ГУЕ прокурат'!J22</f>
        <v>1.0765864332603938</v>
      </c>
      <c r="D22" s="54">
        <f>'[1]Форма1'!R22</f>
        <v>0.9344099420876586</v>
      </c>
      <c r="E22" s="55">
        <f>'[1]Форма1'!O22/'[1]Форма ГУЕ прокурат'!K22</f>
        <v>1.7139492889234866</v>
      </c>
      <c r="F22" s="70">
        <f>L22/L7</f>
        <v>0.00020790514773145783</v>
      </c>
      <c r="G22" s="70">
        <f>M22/M7</f>
        <v>0.005194120020762512</v>
      </c>
      <c r="J22" s="49">
        <v>457</v>
      </c>
      <c r="K22" s="50">
        <v>546.3059246100013</v>
      </c>
      <c r="L22" s="17">
        <f>'[1]Форма1'!F22-'[1]Форма ГУЕ прокурат'!J22</f>
        <v>35</v>
      </c>
      <c r="M22" s="17">
        <f>'[1]Форма1'!O22-'[1]Форма ГУЕ прокурат'!K22</f>
        <v>390.03472640999826</v>
      </c>
    </row>
    <row r="23" spans="1:13" ht="36" customHeight="1">
      <c r="A23" s="51" t="s">
        <v>30</v>
      </c>
      <c r="B23" s="52">
        <f>'[1]Форма1'!J23</f>
        <v>0.9817062818336163</v>
      </c>
      <c r="C23" s="53">
        <f>'[1]Форма1'!F23/'[1]Форма ГУЕ прокурат'!J23</f>
        <v>1.141218872870249</v>
      </c>
      <c r="D23" s="54">
        <f>'[1]Форма1'!R23</f>
        <v>0.9123186139931574</v>
      </c>
      <c r="E23" s="55">
        <f>'[1]Форма1'!O23/'[1]Форма ГУЕ прокурат'!K23</f>
        <v>1.8555032718782363</v>
      </c>
      <c r="F23" s="70">
        <f>L23/L7</f>
        <v>0.002560203390635952</v>
      </c>
      <c r="G23" s="70">
        <f>M23/M7</f>
        <v>0.02363896797330536</v>
      </c>
      <c r="J23" s="49">
        <v>3052</v>
      </c>
      <c r="K23" s="50">
        <v>2074.904595329999</v>
      </c>
      <c r="L23" s="17">
        <f>'[1]Форма1'!F23-'[1]Форма ГУЕ прокурат'!J23</f>
        <v>431</v>
      </c>
      <c r="M23" s="17">
        <f>'[1]Форма1'!O23-'[1]Форма ГУЕ прокурат'!K23</f>
        <v>1775.087670140002</v>
      </c>
    </row>
    <row r="24" spans="1:13" ht="36" customHeight="1">
      <c r="A24" s="51" t="s">
        <v>31</v>
      </c>
      <c r="B24" s="52">
        <f>'[1]Форма1'!J24</f>
        <v>0.9710253394632739</v>
      </c>
      <c r="C24" s="53">
        <f>'[1]Форма1'!F24/'[1]Форма ГУЕ прокурат'!J24</f>
        <v>1.2656862745098039</v>
      </c>
      <c r="D24" s="54">
        <f>'[1]Форма1'!R24</f>
        <v>0.9118687028843896</v>
      </c>
      <c r="E24" s="55">
        <f>'[1]Форма1'!O24/'[1]Форма ГУЕ прокурат'!K24</f>
        <v>1.6845414056443873</v>
      </c>
      <c r="F24" s="70">
        <f>L24/L7</f>
        <v>0.0016097798581492877</v>
      </c>
      <c r="G24" s="70">
        <f>M24/M7</f>
        <v>0.010623267953946936</v>
      </c>
      <c r="J24" s="49">
        <v>1020</v>
      </c>
      <c r="K24" s="50">
        <v>1165.332097770001</v>
      </c>
      <c r="L24" s="17">
        <f>'[1]Форма1'!F24-'[1]Форма ГУЕ прокурат'!J24</f>
        <v>271</v>
      </c>
      <c r="M24" s="17">
        <f>'[1]Форма1'!O24-'[1]Форма ГУЕ прокурат'!K24</f>
        <v>797.7180722499988</v>
      </c>
    </row>
    <row r="25" spans="1:13" ht="36" customHeight="1">
      <c r="A25" s="51" t="s">
        <v>32</v>
      </c>
      <c r="B25" s="52">
        <f>'[1]Форма1'!J25</f>
        <v>0.9838483427517936</v>
      </c>
      <c r="C25" s="53">
        <f>'[1]Форма1'!F25/'[1]Форма ГУЕ прокурат'!J25</f>
        <v>1.261348897535668</v>
      </c>
      <c r="D25" s="54">
        <f>'[1]Форма1'!R25</f>
        <v>0.9025757948047219</v>
      </c>
      <c r="E25" s="55">
        <f>'[1]Форма1'!O25/'[1]Форма ГУЕ прокурат'!K25</f>
        <v>1.8298305185897366</v>
      </c>
      <c r="F25" s="70">
        <f>L25/L7</f>
        <v>0.0023938792724507857</v>
      </c>
      <c r="G25" s="70">
        <f>M25/M7</f>
        <v>0.02571533223045876</v>
      </c>
      <c r="J25" s="49">
        <v>1542</v>
      </c>
      <c r="K25" s="50">
        <v>2326.9874010800004</v>
      </c>
      <c r="L25" s="17">
        <f>'[1]Форма1'!F25-'[1]Форма ГУЕ прокурат'!J25</f>
        <v>403</v>
      </c>
      <c r="M25" s="17">
        <f>'[1]Форма1'!O25-'[1]Форма ГУЕ прокурат'!K25</f>
        <v>1931.0051617899999</v>
      </c>
    </row>
    <row r="26" spans="1:13" ht="36" customHeight="1">
      <c r="A26" s="71" t="s">
        <v>33</v>
      </c>
      <c r="B26" s="52">
        <f>'[1]Форма1'!J26</f>
        <v>0.9934067580729752</v>
      </c>
      <c r="C26" s="53">
        <f>'[1]Форма1'!F26/'[1]Форма ГУЕ прокурат'!J26</f>
        <v>1.0598639455782313</v>
      </c>
      <c r="D26" s="54">
        <f>'[1]Форма1'!R26</f>
        <v>0.8736870508228783</v>
      </c>
      <c r="E26" s="55">
        <f>'[1]Форма1'!O26/'[1]Форма ГУЕ прокурат'!K26</f>
        <v>2.370422252627184</v>
      </c>
      <c r="F26" s="70">
        <f>L26/L7</f>
        <v>0.0005227329428676654</v>
      </c>
      <c r="G26" s="70">
        <f>M26/M7</f>
        <v>0.011618526783083434</v>
      </c>
      <c r="J26" s="49">
        <v>1470</v>
      </c>
      <c r="K26" s="50">
        <v>636.6312555400002</v>
      </c>
      <c r="L26" s="17">
        <f>'[1]Форма1'!F26-'[1]Форма ГУЕ прокурат'!J26</f>
        <v>88</v>
      </c>
      <c r="M26" s="17">
        <f>'[1]Форма1'!O26-'[1]Форма ГУЕ прокурат'!K26</f>
        <v>872.4536393099995</v>
      </c>
    </row>
    <row r="27" spans="1:13" ht="36" customHeight="1">
      <c r="A27" s="57" t="s">
        <v>34</v>
      </c>
      <c r="B27" s="52">
        <f>'[1]Форма1'!J27</f>
        <v>0.9817879921986189</v>
      </c>
      <c r="C27" s="53">
        <f>'[1]Форма1'!F27/'[1]Форма ГУЕ прокурат'!J27</f>
        <v>1.1243924392439244</v>
      </c>
      <c r="D27" s="54">
        <f>'[1]Форма1'!R27</f>
        <v>0.9376836194863803</v>
      </c>
      <c r="E27" s="55">
        <f>'[1]Форма1'!O27/'[1]Форма ГУЕ прокурат'!K27</f>
        <v>1.5191243206844722</v>
      </c>
      <c r="F27" s="70">
        <f>L27/L7</f>
        <v>0.004104641630926781</v>
      </c>
      <c r="G27" s="70">
        <f>M27/M7</f>
        <v>0.015012046675860825</v>
      </c>
      <c r="J27" s="49">
        <v>5555</v>
      </c>
      <c r="K27" s="50">
        <v>2171.499958360002</v>
      </c>
      <c r="L27" s="17">
        <f>'[1]Форма1'!F27-'[1]Форма ГУЕ прокурат'!J27</f>
        <v>691</v>
      </c>
      <c r="M27" s="17">
        <f>'[1]Форма1'!O27-'[1]Форма ГУЕ прокурат'!K27</f>
        <v>1127.2784407499958</v>
      </c>
    </row>
    <row r="28" spans="1:13" ht="36" customHeight="1">
      <c r="A28" s="71" t="s">
        <v>35</v>
      </c>
      <c r="B28" s="52">
        <f>'[1]Форма1'!J28</f>
        <v>0.9867213906325447</v>
      </c>
      <c r="C28" s="53">
        <f>'[1]Форма1'!F28/'[1]Форма ГУЕ прокурат'!J28</f>
        <v>1.360655737704918</v>
      </c>
      <c r="D28" s="54">
        <f>'[1]Форма1'!R28</f>
        <v>0.8602763340931575</v>
      </c>
      <c r="E28" s="55">
        <f>'[1]Форма1'!O28/'[1]Форма ГУЕ прокурат'!K28</f>
        <v>2.4373936598304593</v>
      </c>
      <c r="F28" s="70">
        <f>L28/L7</f>
        <v>0.0006534161785845818</v>
      </c>
      <c r="G28" s="70">
        <f>M28/M7</f>
        <v>0.027003016792210184</v>
      </c>
      <c r="J28" s="49">
        <v>305</v>
      </c>
      <c r="K28" s="50">
        <v>1410.6778807200014</v>
      </c>
      <c r="L28" s="17">
        <f>'[1]Форма1'!F28-'[1]Форма ГУЕ прокурат'!J28</f>
        <v>110</v>
      </c>
      <c r="M28" s="17">
        <f>'[1]Форма1'!O28-'[1]Форма ГУЕ прокурат'!K28</f>
        <v>2027.6994418099991</v>
      </c>
    </row>
    <row r="29" spans="1:13" s="72" customFormat="1" ht="36" customHeight="1">
      <c r="A29" s="71" t="s">
        <v>36</v>
      </c>
      <c r="B29" s="52">
        <f>'[1]Форма1'!J29</f>
        <v>0.9982481250357818</v>
      </c>
      <c r="C29" s="53">
        <f>'[1]Форма1'!F29/'[1]Форма ГУЕ прокурат'!J29</f>
        <v>1.0209016393442623</v>
      </c>
      <c r="D29" s="54">
        <f>'[1]Форма1'!R29</f>
        <v>0.8677035330207755</v>
      </c>
      <c r="E29" s="55">
        <f>'[1]Форма1'!O29/'[1]Форма ГУЕ прокурат'!K29</f>
        <v>1.9820818948699699</v>
      </c>
      <c r="F29" s="70">
        <f>L29/L7</f>
        <v>0.0009088425029403728</v>
      </c>
      <c r="G29" s="70">
        <f>M29/M7</f>
        <v>0.1362132665535504</v>
      </c>
      <c r="J29" s="73">
        <v>7320</v>
      </c>
      <c r="K29" s="74">
        <v>10415.08930915</v>
      </c>
      <c r="L29" s="17">
        <f>'[1]Форма1'!F29-'[1]Форма ГУЕ прокурат'!J29</f>
        <v>153</v>
      </c>
      <c r="M29" s="17">
        <f>'[1]Форма1'!O29-'[1]Форма ГУЕ прокурат'!K29</f>
        <v>10228.470643969998</v>
      </c>
    </row>
    <row r="30" spans="1:13" ht="36" customHeight="1">
      <c r="A30" s="57" t="s">
        <v>37</v>
      </c>
      <c r="B30" s="52">
        <f>'[1]Форма1'!J30</f>
        <v>0.9840418020053665</v>
      </c>
      <c r="C30" s="53">
        <f>'[1]Форма1'!F30/'[1]Форма ГУЕ прокурат'!J30</f>
        <v>1.072997416020672</v>
      </c>
      <c r="D30" s="54">
        <f>'[1]Форма1'!R30</f>
        <v>0.8944307187671835</v>
      </c>
      <c r="E30" s="55">
        <f>'[1]Форма1'!O30/'[1]Форма ГУЕ прокурат'!K30</f>
        <v>3.874708787399275</v>
      </c>
      <c r="F30" s="70">
        <f>L30/J7</f>
        <v>0.0003505963240130558</v>
      </c>
      <c r="G30" s="70">
        <f>M30/K7</f>
        <v>0.004088165479761049</v>
      </c>
      <c r="J30" s="49">
        <v>1548</v>
      </c>
      <c r="K30" s="50">
        <v>286.2177230600011</v>
      </c>
      <c r="L30" s="17">
        <f>'[1]Форма1'!F30-'[1]Форма ГУЕ прокурат'!J30</f>
        <v>113</v>
      </c>
      <c r="M30" s="17">
        <f>'[1]Форма1'!O30-'[1]Форма ГУЕ прокурат'!K30</f>
        <v>822.7926035899973</v>
      </c>
    </row>
    <row r="31" spans="1:13" ht="36" customHeight="1">
      <c r="A31" s="57" t="s">
        <v>38</v>
      </c>
      <c r="B31" s="52">
        <f>'[1]Форма1'!J31</f>
        <v>0.9896234854029438</v>
      </c>
      <c r="C31" s="53">
        <f>'[1]Форма1'!F31/'[1]Форма ГУЕ прокурат'!J31</f>
        <v>1.1433707865168539</v>
      </c>
      <c r="D31" s="54">
        <f>'[1]Форма1'!R31</f>
        <v>0.9407309535984525</v>
      </c>
      <c r="E31" s="55">
        <f>'[1]Форма1'!O31/'[1]Форма ГУЕ прокурат'!K31</f>
        <v>1.6780789572905959</v>
      </c>
      <c r="F31" s="70">
        <f>L31/J7</f>
        <v>0.001979473050622386</v>
      </c>
      <c r="G31" s="70">
        <f>M31/K7</f>
        <v>0.012080788173344868</v>
      </c>
      <c r="J31" s="49">
        <v>4450</v>
      </c>
      <c r="K31" s="50">
        <v>3585.7244657099927</v>
      </c>
      <c r="L31" s="17">
        <f>'[1]Форма1'!F31-'[1]Форма ГУЕ прокурат'!J31</f>
        <v>638</v>
      </c>
      <c r="M31" s="17">
        <f>'[1]Форма1'!O31-'[1]Форма ГУЕ прокурат'!K31</f>
        <v>2431.4043068400106</v>
      </c>
    </row>
    <row r="32" spans="1:13" ht="36" customHeight="1">
      <c r="A32" s="71" t="s">
        <v>39</v>
      </c>
      <c r="B32" s="52">
        <f>'[1]Форма1'!J32</f>
        <v>0.9875071573577637</v>
      </c>
      <c r="C32" s="53">
        <f>'[1]Форма1'!F32/'[1]Форма ГУЕ прокурат'!J32</f>
        <v>1.0430802369413033</v>
      </c>
      <c r="D32" s="54">
        <f>'[1]Форма1'!R32</f>
        <v>0.9415385873848359</v>
      </c>
      <c r="E32" s="55">
        <f>'[1]Форма1'!O32/'[1]Форма ГУЕ прокурат'!K32</f>
        <v>1.5043395642075792</v>
      </c>
      <c r="F32" s="70">
        <f>L32/J7</f>
        <v>0.0007446293607356938</v>
      </c>
      <c r="G32" s="70">
        <f>M32/K7</f>
        <v>0.0044112652693418675</v>
      </c>
      <c r="J32" s="49">
        <v>5571</v>
      </c>
      <c r="K32" s="50">
        <v>1760.3622551900023</v>
      </c>
      <c r="L32" s="17">
        <f>'[1]Форма1'!F32-'[1]Форма ГУЕ прокурат'!J32</f>
        <v>240</v>
      </c>
      <c r="M32" s="17">
        <f>'[1]Форма1'!O32-'[1]Форма ГУЕ прокурат'!K32</f>
        <v>887.820332629997</v>
      </c>
    </row>
    <row r="33" spans="1:13" ht="36" customHeight="1">
      <c r="A33" s="57" t="s">
        <v>40</v>
      </c>
      <c r="B33" s="52">
        <f>'[1]Форма1'!J33</f>
        <v>1.0113544201135443</v>
      </c>
      <c r="C33" s="53">
        <f>'[1]Форма1'!F33/'[1]Форма ГУЕ прокурат'!J33</f>
        <v>0.9117647058823529</v>
      </c>
      <c r="D33" s="54">
        <f>'[1]Форма1'!R33</f>
        <v>0.9332382892913088</v>
      </c>
      <c r="E33" s="55">
        <f>'[1]Форма1'!O33/'[1]Форма ГУЕ прокурат'!K33</f>
        <v>1.586300074864644</v>
      </c>
      <c r="F33" s="70">
        <f>L33/J7</f>
        <v>-0.00026062027625749283</v>
      </c>
      <c r="G33" s="70">
        <f>M33/K7</f>
        <v>0.003075474295162185</v>
      </c>
      <c r="J33" s="49">
        <v>952</v>
      </c>
      <c r="K33" s="50">
        <v>1055.7329203699996</v>
      </c>
      <c r="L33" s="17">
        <f>'[1]Форма1'!F33-'[1]Форма ГУЕ прокурат'!J33</f>
        <v>-84</v>
      </c>
      <c r="M33" s="17">
        <f>'[1]Форма1'!O33-'[1]Форма ГУЕ прокурат'!K33</f>
        <v>618.9762902500001</v>
      </c>
    </row>
    <row r="34" spans="1:13" ht="36" customHeight="1">
      <c r="A34" s="71" t="s">
        <v>41</v>
      </c>
      <c r="B34" s="52">
        <f>'[1]Форма1'!J34</f>
        <v>0.9895031907914356</v>
      </c>
      <c r="C34" s="53">
        <f>'[1]Форма1'!F34/'[1]Форма ГУЕ прокурат'!J34</f>
        <v>1.1783181357649444</v>
      </c>
      <c r="D34" s="54">
        <f>'[1]Форма1'!R34</f>
        <v>0.940805034172734</v>
      </c>
      <c r="E34" s="55">
        <f>'[1]Форма1'!O34/'[1]Форма ГУЕ прокурат'!K34</f>
        <v>3.757269388671506</v>
      </c>
      <c r="F34" s="70">
        <f>L34/J7</f>
        <v>0.0005460615312061754</v>
      </c>
      <c r="G34" s="70">
        <f>M34/K7</f>
        <v>0.003625677146085958</v>
      </c>
      <c r="J34" s="49">
        <v>987</v>
      </c>
      <c r="K34" s="50">
        <v>264.6499656899994</v>
      </c>
      <c r="L34" s="17">
        <f>'[1]Форма1'!F34-'[1]Форма ГУЕ прокурат'!J34</f>
        <v>176</v>
      </c>
      <c r="M34" s="17">
        <f>'[1]Форма1'!O34-'[1]Форма ГУЕ прокурат'!K34</f>
        <v>729.7112491099997</v>
      </c>
    </row>
    <row r="35" spans="1:13" ht="36" customHeight="1">
      <c r="A35" s="57" t="s">
        <v>42</v>
      </c>
      <c r="B35" s="52">
        <f>'[1]Форма1'!J35</f>
        <v>0.9890723652258377</v>
      </c>
      <c r="C35" s="53">
        <f>'[1]Форма1'!F35/'[1]Форма ГУЕ прокурат'!J35</f>
        <v>1.0799289520426287</v>
      </c>
      <c r="D35" s="54">
        <f>'[1]Форма1'!R35</f>
        <v>0.8795866847396958</v>
      </c>
      <c r="E35" s="55">
        <f>'[1]Форма1'!O35/'[1]Форма ГУЕ прокурат'!K35</f>
        <v>2.3628180604027076</v>
      </c>
      <c r="F35" s="70">
        <f>L35/J7</f>
        <v>0.00013961800513794258</v>
      </c>
      <c r="G35" s="70">
        <f>M35/K7</f>
        <v>0.00248740548096127</v>
      </c>
      <c r="J35" s="49">
        <v>563</v>
      </c>
      <c r="K35" s="50">
        <v>367.34202766000044</v>
      </c>
      <c r="L35" s="17">
        <f>'[1]Форма1'!F35-'[1]Форма ГУЕ прокурат'!J35</f>
        <v>45</v>
      </c>
      <c r="M35" s="17">
        <f>'[1]Форма1'!O35-'[1]Форма ГУЕ прокурат'!K35</f>
        <v>500.62034963999963</v>
      </c>
    </row>
    <row r="36" spans="1:13" ht="36" customHeight="1">
      <c r="A36" s="57" t="s">
        <v>43</v>
      </c>
      <c r="B36" s="52">
        <f>'[1]Форма1'!J36</f>
        <v>0.9934526711708574</v>
      </c>
      <c r="C36" s="53">
        <f>'[1]Форма1'!F36/'[1]Форма ГУЕ прокурат'!J36</f>
        <v>1.3648124191461837</v>
      </c>
      <c r="D36" s="54">
        <f>'[1]Форма1'!R36</f>
        <v>0.9378664410808948</v>
      </c>
      <c r="E36" s="55">
        <f>'[1]Форма1'!O36/'[1]Форма ГУЕ прокурат'!K36</f>
        <v>1.786114832228595</v>
      </c>
      <c r="F36" s="70">
        <f>L36/J7</f>
        <v>0.0008749394988644402</v>
      </c>
      <c r="G36" s="70">
        <f>M36/K7</f>
        <v>0.007572889517418276</v>
      </c>
      <c r="J36" s="49">
        <v>773</v>
      </c>
      <c r="K36" s="50">
        <v>1938.820229990001</v>
      </c>
      <c r="L36" s="17">
        <f>'[1]Форма1'!F36-'[1]Форма ГУЕ прокурат'!J36</f>
        <v>282</v>
      </c>
      <c r="M36" s="17">
        <f>'[1]Форма1'!O36-'[1]Форма ГУЕ прокурат'!K36</f>
        <v>1524.1353398199956</v>
      </c>
    </row>
    <row r="37" spans="1:13" ht="36" customHeight="1">
      <c r="A37" s="57" t="s">
        <v>44</v>
      </c>
      <c r="B37" s="52">
        <f>'[1]Форма1'!J37</f>
        <v>0.9960612299704592</v>
      </c>
      <c r="C37" s="53">
        <f>'[1]Форма1'!F37/'[1]Форма ГУЕ прокурат'!J37</f>
        <v>1.0323886639676114</v>
      </c>
      <c r="D37" s="54">
        <f>'[1]Форма1'!R37</f>
        <v>0.8475031559134557</v>
      </c>
      <c r="E37" s="55">
        <f>'[1]Форма1'!O37/'[1]Форма ГУЕ прокурат'!K37</f>
        <v>2.877155505134934</v>
      </c>
      <c r="F37" s="70">
        <f>L37/J7</f>
        <v>0.0002730307656030877</v>
      </c>
      <c r="G37" s="70">
        <f>M37/K7</f>
        <v>0.01488661515423386</v>
      </c>
      <c r="J37" s="49">
        <v>2717</v>
      </c>
      <c r="K37" s="50">
        <v>1596.0909019600006</v>
      </c>
      <c r="L37" s="17">
        <f>'[1]Форма1'!F37-'[1]Форма ГУЕ прокурат'!J37</f>
        <v>88</v>
      </c>
      <c r="M37" s="17">
        <f>'[1]Форма1'!O37-'[1]Форма ГУЕ прокурат'!K37</f>
        <v>2996.1108233099976</v>
      </c>
    </row>
    <row r="38" spans="1:13" ht="36" customHeight="1">
      <c r="A38" s="57" t="s">
        <v>45</v>
      </c>
      <c r="B38" s="52">
        <f>'[1]Форма1'!J38</f>
        <v>0.9977463132624566</v>
      </c>
      <c r="C38" s="53">
        <f>'[1]Форма1'!F38/'[1]Форма ГУЕ прокурат'!J38</f>
        <v>1.0619946091644206</v>
      </c>
      <c r="D38" s="54">
        <f>'[1]Форма1'!R38</f>
        <v>0.8843379381369385</v>
      </c>
      <c r="E38" s="55">
        <f>'[1]Форма1'!O38/'[1]Форма ГУЕ прокурат'!K38</f>
        <v>2.4696965663906636</v>
      </c>
      <c r="F38" s="70">
        <f>L38/J7</f>
        <v>0.0001427206274743413</v>
      </c>
      <c r="G38" s="70">
        <f>M38/K7</f>
        <v>0.007657951827879388</v>
      </c>
      <c r="J38" s="49">
        <v>742</v>
      </c>
      <c r="K38" s="50">
        <v>1048.6893627200013</v>
      </c>
      <c r="L38" s="17">
        <f>'[1]Форма1'!F38-'[1]Форма ГУЕ прокурат'!J38</f>
        <v>46</v>
      </c>
      <c r="M38" s="17">
        <f>'[1]Форма1'!O38-'[1]Форма ГУЕ прокурат'!K38</f>
        <v>1541.2551555999992</v>
      </c>
    </row>
    <row r="39" spans="1:13" ht="36" customHeight="1">
      <c r="A39" s="57" t="s">
        <v>46</v>
      </c>
      <c r="B39" s="52">
        <f>'[1]Форма1'!J39</f>
        <v>0.9795044530714775</v>
      </c>
      <c r="C39" s="53">
        <f>'[1]Форма1'!F39/'[1]Форма ГУЕ прокурат'!J39</f>
        <v>1.2616618075801749</v>
      </c>
      <c r="D39" s="54">
        <f>'[1]Форма1'!R39</f>
        <v>0.8810025506814234</v>
      </c>
      <c r="E39" s="55">
        <f>'[1]Форма1'!O39/'[1]Форма ГУЕ прокурат'!K39</f>
        <v>2.228495387732831</v>
      </c>
      <c r="F39" s="70">
        <f>L39/J7</f>
        <v>0.001113841418767142</v>
      </c>
      <c r="G39" s="70">
        <f>M39/K7</f>
        <v>0.007654694533573726</v>
      </c>
      <c r="J39" s="49">
        <v>1372</v>
      </c>
      <c r="K39" s="50">
        <v>1254.0540251300008</v>
      </c>
      <c r="L39" s="17">
        <f>'[1]Форма1'!F39-'[1]Форма ГУЕ прокурат'!J39</f>
        <v>359</v>
      </c>
      <c r="M39" s="17">
        <f>'[1]Форма1'!O39-'[1]Форма ГУЕ прокурат'!K39</f>
        <v>1540.5995858399974</v>
      </c>
    </row>
    <row r="40" spans="1:13" ht="36" customHeight="1">
      <c r="A40" s="57" t="s">
        <v>47</v>
      </c>
      <c r="B40" s="52">
        <f>'[1]Форма1'!J40</f>
        <v>0.9807182964297065</v>
      </c>
      <c r="C40" s="53">
        <f>'[1]Форма1'!F40/'[1]Форма ГУЕ прокурат'!J40</f>
        <v>1.1119655490618272</v>
      </c>
      <c r="D40" s="54">
        <f>'[1]Форма1'!R40</f>
        <v>0.9169955909361069</v>
      </c>
      <c r="E40" s="55">
        <f>'[1]Форма1'!O40/'[1]Форма ГУЕ прокурат'!K40</f>
        <v>1.6532624745096858</v>
      </c>
      <c r="F40" s="70">
        <f>L40/J7</f>
        <v>0.0011293545304491355</v>
      </c>
      <c r="G40" s="70">
        <f>M40/K7</f>
        <v>0.010075323431553438</v>
      </c>
      <c r="J40" s="49">
        <v>3251</v>
      </c>
      <c r="K40" s="50">
        <v>3104.082083380001</v>
      </c>
      <c r="L40" s="17">
        <f>'[1]Форма1'!F40-'[1]Форма ГУЕ прокурат'!J40</f>
        <v>364</v>
      </c>
      <c r="M40" s="17">
        <f>'[1]Форма1'!O40-'[1]Форма ГУЕ прокурат'!K40</f>
        <v>2027.7803428700004</v>
      </c>
    </row>
    <row r="41" spans="1:13" ht="36" customHeight="1">
      <c r="A41" s="57" t="s">
        <v>48</v>
      </c>
      <c r="B41" s="52">
        <f>'[1]Форма1'!J41</f>
        <v>0.9922089322945243</v>
      </c>
      <c r="C41" s="53">
        <f>'[1]Форма1'!F41/'[1]Форма ГУЕ прокурат'!J41</f>
        <v>1.0919689119170986</v>
      </c>
      <c r="D41" s="54">
        <f>'[1]Форма1'!R41</f>
        <v>0.922172351216287</v>
      </c>
      <c r="E41" s="55">
        <f>'[1]Форма1'!O41/'[1]Форма ГУЕ прокурат'!K41</f>
        <v>2.062548981495669</v>
      </c>
      <c r="F41" s="70">
        <f>L41/J7</f>
        <v>0.00022028618588430942</v>
      </c>
      <c r="G41" s="70">
        <f>M41/K7</f>
        <v>0.003569317911045365</v>
      </c>
      <c r="J41" s="49">
        <v>772</v>
      </c>
      <c r="K41" s="50">
        <v>676.0801486899998</v>
      </c>
      <c r="L41" s="17">
        <f>'[1]Форма1'!F41-'[1]Форма ГУЕ прокурат'!J41</f>
        <v>71</v>
      </c>
      <c r="M41" s="17">
        <f>'[1]Форма1'!O41-'[1]Форма ГУЕ прокурат'!K41</f>
        <v>718.3682733999997</v>
      </c>
    </row>
    <row r="42" spans="1:13" ht="36" customHeight="1">
      <c r="A42" s="57" t="s">
        <v>49</v>
      </c>
      <c r="B42" s="52">
        <f>'[1]Форма1'!J42</f>
        <v>0.9822922476296709</v>
      </c>
      <c r="C42" s="53">
        <f>'[1]Форма1'!F42/'[1]Форма ГУЕ прокурат'!J42</f>
        <v>1.1400220507166483</v>
      </c>
      <c r="D42" s="54">
        <f>'[1]Форма1'!R42</f>
        <v>0.9257473984614496</v>
      </c>
      <c r="E42" s="55">
        <f>'[1]Форма1'!O42/'[1]Форма ГУЕ прокурат'!K42</f>
        <v>1.59977096700336</v>
      </c>
      <c r="F42" s="70">
        <f>L42/J7</f>
        <v>0.00039403303672263796</v>
      </c>
      <c r="G42" s="70">
        <f>M42/K7</f>
        <v>0.0012842824042518018</v>
      </c>
      <c r="J42" s="49">
        <v>907</v>
      </c>
      <c r="K42" s="50">
        <v>430.9600426500002</v>
      </c>
      <c r="L42" s="17">
        <f>'[1]Форма1'!F42-'[1]Форма ГУЕ прокурат'!J42</f>
        <v>127</v>
      </c>
      <c r="M42" s="17">
        <f>'[1]Форма1'!O42-'[1]Форма ГУЕ прокурат'!K42</f>
        <v>258.4773215199999</v>
      </c>
    </row>
    <row r="43" spans="1:13" ht="36" customHeight="1">
      <c r="A43" s="57" t="s">
        <v>50</v>
      </c>
      <c r="B43" s="52">
        <f>'[1]Форма1'!J43</f>
        <v>0.9914950760966875</v>
      </c>
      <c r="C43" s="53">
        <f>'[1]Форма1'!F43/'[1]Форма ГУЕ прокурат'!J43</f>
        <v>1.0295581829495954</v>
      </c>
      <c r="D43" s="54">
        <f>'[1]Форма1'!R43</f>
        <v>0.9174752303426498</v>
      </c>
      <c r="E43" s="55">
        <f>'[1]Форма1'!O43/'[1]Форма ГУЕ прокурат'!K43</f>
        <v>1.9944275548571833</v>
      </c>
      <c r="F43" s="70">
        <f>L43/J7</f>
        <v>0.0002947491219578788</v>
      </c>
      <c r="G43" s="70">
        <f>M43/K7</f>
        <v>0.004063731239274462</v>
      </c>
      <c r="J43" s="49">
        <v>3214</v>
      </c>
      <c r="K43" s="50">
        <v>822.4580202300008</v>
      </c>
      <c r="L43" s="17">
        <f>'[1]Форма1'!F43-'[1]Форма ГУЕ прокурат'!J43</f>
        <v>95</v>
      </c>
      <c r="M43" s="17">
        <f>'[1]Форма1'!O43-'[1]Форма ГУЕ прокурат'!K43</f>
        <v>817.8749180299994</v>
      </c>
    </row>
    <row r="44" spans="1:13" ht="36" customHeight="1">
      <c r="A44" s="57" t="s">
        <v>51</v>
      </c>
      <c r="B44" s="52">
        <f>'[1]Форма1'!J44</f>
        <v>0.9773662710333058</v>
      </c>
      <c r="C44" s="53">
        <f>'[1]Форма1'!F44/'[1]Форма ГУЕ прокурат'!J44</f>
        <v>1.1300585729499468</v>
      </c>
      <c r="D44" s="54">
        <f>'[1]Форма1'!R44</f>
        <v>0.9225990739776995</v>
      </c>
      <c r="E44" s="55">
        <f>'[1]Форма1'!O44/'[1]Форма ГУЕ прокурат'!K44</f>
        <v>1.5924888085137097</v>
      </c>
      <c r="F44" s="70">
        <f>L44/J7</f>
        <v>0.00909378606798466</v>
      </c>
      <c r="G44" s="70">
        <f>M44/K7</f>
        <v>0.0468036051823152</v>
      </c>
      <c r="J44" s="49">
        <v>22536</v>
      </c>
      <c r="K44" s="50">
        <v>15898.67999291</v>
      </c>
      <c r="L44" s="17">
        <f>'[1]Форма1'!F44-'[1]Форма ГУЕ прокурат'!J44</f>
        <v>2931</v>
      </c>
      <c r="M44" s="17">
        <f>'[1]Форма1'!O44-'[1]Форма ГУЕ прокурат'!K44</f>
        <v>9419.789965940001</v>
      </c>
    </row>
    <row r="45" spans="1:13" ht="36" customHeight="1">
      <c r="A45" s="57" t="s">
        <v>52</v>
      </c>
      <c r="B45" s="52">
        <f>'[1]Форма1'!J45</f>
        <v>0.9828085138788409</v>
      </c>
      <c r="C45" s="53">
        <f>'[1]Форма1'!F45/'[1]Форма ГУЕ прокурат'!J45</f>
        <v>1.5171821305841924</v>
      </c>
      <c r="D45" s="54">
        <f>'[1]Форма1'!R45</f>
        <v>0.9542444250548212</v>
      </c>
      <c r="E45" s="55">
        <f>'[1]Форма1'!O45/'[1]Форма ГУЕ прокурат'!K45</f>
        <v>1.321085915245383</v>
      </c>
      <c r="F45" s="70">
        <f>L45/J7</f>
        <v>0.002801667969768048</v>
      </c>
      <c r="G45" s="70">
        <f>M45/K7</f>
        <v>0.00638881196474649</v>
      </c>
      <c r="J45" s="49">
        <v>1746</v>
      </c>
      <c r="K45" s="50">
        <v>4004.6149396099963</v>
      </c>
      <c r="L45" s="17">
        <f>'[1]Форма1'!F45-'[1]Форма ГУЕ прокурат'!J45</f>
        <v>903</v>
      </c>
      <c r="M45" s="17">
        <f>'[1]Форма1'!O45-'[1]Форма ГУЕ прокурат'!K45</f>
        <v>1285.8254530900103</v>
      </c>
    </row>
    <row r="46" spans="1:13" ht="36" customHeight="1" thickBot="1">
      <c r="A46" s="59" t="s">
        <v>53</v>
      </c>
      <c r="B46" s="75">
        <f>'[1]Форма1'!J46</f>
        <v>0.991213015720464</v>
      </c>
      <c r="C46" s="76">
        <f>'[1]Форма1'!F46/'[1]Форма ГУЕ прокурат'!J46</f>
        <v>1.0849369608493695</v>
      </c>
      <c r="D46" s="77">
        <f>'[1]Форма1'!R46</f>
        <v>0.9156800600735973</v>
      </c>
      <c r="E46" s="78">
        <f>'[1]Форма1'!O46/'[1]Форма ГУЕ прокурат'!K46</f>
        <v>1.7242655155109419</v>
      </c>
      <c r="F46" s="64">
        <f>L46/J7</f>
        <v>0.0003971356590590367</v>
      </c>
      <c r="G46" s="64">
        <f>M46/K7</f>
        <v>0.004006211290283578</v>
      </c>
      <c r="J46" s="49">
        <v>1507</v>
      </c>
      <c r="K46" s="50">
        <v>1113.263461220001</v>
      </c>
      <c r="L46" s="17">
        <f>'[1]Форма1'!F46-'[1]Форма ГУЕ прокурат'!J46</f>
        <v>128</v>
      </c>
      <c r="M46" s="17">
        <f>'[1]Форма1'!O46-'[1]Форма ГУЕ прокурат'!K46</f>
        <v>806.2983346399994</v>
      </c>
    </row>
    <row r="47" spans="1:13" s="82" customFormat="1" ht="36" customHeight="1" thickBot="1">
      <c r="A47" s="79" t="s">
        <v>54</v>
      </c>
      <c r="B47" s="80">
        <f>'[1]Форма1'!J47</f>
        <v>0.989589140710217</v>
      </c>
      <c r="C47" s="37">
        <f>'[1]Форма1'!F47/'[1]Форма ГУЕ прокурат'!J47</f>
        <v>1.0509087317265904</v>
      </c>
      <c r="D47" s="38">
        <f>'[1]Форма1'!R47</f>
        <v>0.8970053663277189</v>
      </c>
      <c r="E47" s="39">
        <f>'[1]Форма1'!O47/'[1]Форма ГУЕ прокурат'!K47</f>
        <v>1.9786557093776955</v>
      </c>
      <c r="F47" s="81">
        <f>L47/J7</f>
        <v>0.007995457760899513</v>
      </c>
      <c r="G47" s="81">
        <f>M47/K7</f>
        <v>0.05626152909194343</v>
      </c>
      <c r="J47" s="33">
        <f>J48+J49+J50+J51+J52+J53</f>
        <v>50620</v>
      </c>
      <c r="K47" s="34">
        <f>K48+K49+K50+K51+K52+K53</f>
        <v>11570.27042407</v>
      </c>
      <c r="L47" s="17">
        <f>'[1]Форма1'!F47-'[1]Форма ГУЕ прокурат'!J47</f>
        <v>2577</v>
      </c>
      <c r="M47" s="17">
        <f>'[1]Форма1'!O47-'[1]Форма ГУЕ прокурат'!K47</f>
        <v>11323.311209559997</v>
      </c>
    </row>
    <row r="48" spans="1:13" ht="36" customHeight="1">
      <c r="A48" s="43" t="s">
        <v>55</v>
      </c>
      <c r="B48" s="44">
        <f>'[1]Форма1'!J48</f>
        <v>0.9792239858906525</v>
      </c>
      <c r="C48" s="45">
        <f>'[1]Форма1'!F48/'[1]Форма ГУЕ прокурат'!J48</f>
        <v>1.1811750230698246</v>
      </c>
      <c r="D48" s="46">
        <f>'[1]Форма1'!R48</f>
        <v>0.9192326530847541</v>
      </c>
      <c r="E48" s="47">
        <f>'[1]Форма1'!O48/'[1]Форма ГУЕ прокурат'!K48</f>
        <v>1.720501908649433</v>
      </c>
      <c r="F48" s="70">
        <f>L48/J7</f>
        <v>0.0018274445561388486</v>
      </c>
      <c r="G48" s="70">
        <f>M48/K7</f>
        <v>0.01173116084973131</v>
      </c>
      <c r="J48" s="49">
        <v>3251</v>
      </c>
      <c r="K48" s="50">
        <v>3276.934541499998</v>
      </c>
      <c r="L48" s="17">
        <f>'[1]Форма1'!F48-'[1]Форма ГУЕ прокурат'!J48</f>
        <v>589</v>
      </c>
      <c r="M48" s="17">
        <f>'[1]Форма1'!O48-'[1]Форма ГУЕ прокурат'!K48</f>
        <v>2361.037591670003</v>
      </c>
    </row>
    <row r="49" spans="1:13" ht="36" customHeight="1">
      <c r="A49" s="57" t="s">
        <v>56</v>
      </c>
      <c r="B49" s="52">
        <f>'[1]Форма1'!J49</f>
        <v>0.982988214199812</v>
      </c>
      <c r="C49" s="53">
        <f>'[1]Форма1'!F49/'[1]Форма ГУЕ прокурат'!J49</f>
        <v>1.0708367477009924</v>
      </c>
      <c r="D49" s="54">
        <f>'[1]Форма1'!R49</f>
        <v>0.8129364934753053</v>
      </c>
      <c r="E49" s="55">
        <f>'[1]Форма1'!O49/'[1]Форма ГУЕ прокурат'!K49</f>
        <v>3.1920030927719063</v>
      </c>
      <c r="F49" s="70">
        <f>L49/J7</f>
        <v>0.0024138401777182073</v>
      </c>
      <c r="G49" s="70">
        <f>M49/K7</f>
        <v>0.022393031710725264</v>
      </c>
      <c r="J49" s="49">
        <v>10983</v>
      </c>
      <c r="K49" s="50">
        <v>2056.049871909999</v>
      </c>
      <c r="L49" s="17">
        <f>'[1]Форма1'!F49-'[1]Форма ГУЕ прокурат'!J49</f>
        <v>778</v>
      </c>
      <c r="M49" s="17">
        <f>'[1]Форма1'!O49-'[1]Форма ГУЕ прокурат'!K49</f>
        <v>4506.867678119999</v>
      </c>
    </row>
    <row r="50" spans="1:13" ht="36" customHeight="1">
      <c r="A50" s="57" t="s">
        <v>57</v>
      </c>
      <c r="B50" s="52">
        <f>'[1]Форма1'!J50</f>
        <v>0.9970238827262218</v>
      </c>
      <c r="C50" s="53">
        <f>'[1]Форма1'!F50/'[1]Форма ГУЕ прокурат'!J50</f>
        <v>1.0452844311377245</v>
      </c>
      <c r="D50" s="54">
        <f>'[1]Форма1'!R50</f>
        <v>0.9307037108664318</v>
      </c>
      <c r="E50" s="55">
        <f>'[1]Форма1'!O50/'[1]Форма ГУЕ прокурат'!K50</f>
        <v>1.6404825378808965</v>
      </c>
      <c r="F50" s="70">
        <f>L50/J7</f>
        <v>0.0007508346054084913</v>
      </c>
      <c r="G50" s="70">
        <f>M50/K7</f>
        <v>0.00620037455466196</v>
      </c>
      <c r="J50" s="49">
        <v>5344</v>
      </c>
      <c r="K50" s="50">
        <v>1948.3749799000038</v>
      </c>
      <c r="L50" s="17">
        <f>'[1]Форма1'!F50-'[1]Форма ГУЕ прокурат'!J50</f>
        <v>242</v>
      </c>
      <c r="M50" s="17">
        <f>'[1]Форма1'!O50-'[1]Форма ГУЕ прокурат'!K50</f>
        <v>1247.9001518699952</v>
      </c>
    </row>
    <row r="51" spans="1:13" ht="36" customHeight="1">
      <c r="A51" s="57" t="s">
        <v>58</v>
      </c>
      <c r="B51" s="52">
        <f>'[1]Форма1'!J51</f>
        <v>0.9812892436815701</v>
      </c>
      <c r="C51" s="53">
        <f>'[1]Форма1'!F51/'[1]Форма ГУЕ прокурат'!J51</f>
        <v>1.1955159907682162</v>
      </c>
      <c r="D51" s="54">
        <f>'[1]Форма1'!R51</f>
        <v>0.9000899832405629</v>
      </c>
      <c r="E51" s="55">
        <f>'[1]Форма1'!O51/'[1]Форма ГУЕ прокурат'!K51</f>
        <v>2.0027517139553406</v>
      </c>
      <c r="F51" s="70">
        <f>L51/J7</f>
        <v>0.0018398550454844435</v>
      </c>
      <c r="G51" s="70">
        <f>M51/K7</f>
        <v>0.009258113821618699</v>
      </c>
      <c r="J51" s="49">
        <v>3033</v>
      </c>
      <c r="K51" s="50">
        <v>1858.1938359099993</v>
      </c>
      <c r="L51" s="17">
        <f>'[1]Форма1'!F51-'[1]Форма ГУЕ прокурат'!J51</f>
        <v>593</v>
      </c>
      <c r="M51" s="17">
        <f>'[1]Форма1'!O51-'[1]Форма ГУЕ прокурат'!K51</f>
        <v>1863.3070538200006</v>
      </c>
    </row>
    <row r="52" spans="1:13" ht="36" customHeight="1">
      <c r="A52" s="57" t="s">
        <v>59</v>
      </c>
      <c r="B52" s="52">
        <f>'[1]Форма1'!J52</f>
        <v>1.0208991191623733</v>
      </c>
      <c r="C52" s="53">
        <f>'[1]Форма1'!F52/'[1]Форма ГУЕ прокурат'!J52</f>
        <v>0.9794358135731807</v>
      </c>
      <c r="D52" s="54">
        <f>'[1]Форма1'!R52</f>
        <v>0.9253284683966817</v>
      </c>
      <c r="E52" s="55">
        <f>'[1]Форма1'!O52/'[1]Форма ГУЕ прокурат'!K52</f>
        <v>1.7432099318084402</v>
      </c>
      <c r="F52" s="70">
        <f>L52/J7</f>
        <v>-0.0015606190352085584</v>
      </c>
      <c r="G52" s="70">
        <f>M52/K7</f>
        <v>0.0025904859307625074</v>
      </c>
      <c r="J52" s="49">
        <v>24460</v>
      </c>
      <c r="K52" s="50">
        <v>701.5064128400002</v>
      </c>
      <c r="L52" s="17">
        <f>'[1]Форма1'!F52-'[1]Форма ГУЕ прокурат'!J52</f>
        <v>-503</v>
      </c>
      <c r="M52" s="17">
        <f>'[1]Форма1'!O52-'[1]Форма ГУЕ прокурат'!K52</f>
        <v>521.36653325</v>
      </c>
    </row>
    <row r="53" spans="1:13" ht="36" customHeight="1" thickBot="1">
      <c r="A53" s="59" t="s">
        <v>60</v>
      </c>
      <c r="B53" s="75">
        <f>'[1]Форма1'!J53</f>
        <v>0.9758605520730232</v>
      </c>
      <c r="C53" s="76">
        <f>'[1]Форма1'!F53/'[1]Форма ГУЕ прокурат'!J53</f>
        <v>1.2473936320090167</v>
      </c>
      <c r="D53" s="77">
        <f>'[1]Форма1'!R53</f>
        <v>0.9365842750350968</v>
      </c>
      <c r="E53" s="78">
        <f>'[1]Форма1'!O53/'[1]Форма ГУЕ прокурат'!K53</f>
        <v>1.4758426268158924</v>
      </c>
      <c r="F53" s="64">
        <f>L53/J7</f>
        <v>0.00272410241135808</v>
      </c>
      <c r="G53" s="64">
        <f>M53/K7</f>
        <v>0.004088362224443701</v>
      </c>
      <c r="J53" s="49">
        <v>3549</v>
      </c>
      <c r="K53" s="50">
        <v>1729.2107820100007</v>
      </c>
      <c r="L53" s="17">
        <f>'[1]Форма1'!F53-'[1]Форма ГУЕ прокурат'!J53</f>
        <v>878</v>
      </c>
      <c r="M53" s="17">
        <f>'[1]Форма1'!O53-'[1]Форма ГУЕ прокурат'!K53</f>
        <v>822.8322008300022</v>
      </c>
    </row>
    <row r="54" spans="1:13" s="82" customFormat="1" ht="36" customHeight="1" thickBot="1">
      <c r="A54" s="83" t="s">
        <v>61</v>
      </c>
      <c r="B54" s="80">
        <f>'[1]Форма1'!J54</f>
        <v>0.6381604331321178</v>
      </c>
      <c r="C54" s="37"/>
      <c r="D54" s="38"/>
      <c r="E54" s="39"/>
      <c r="F54" s="67">
        <f>L54/L7</f>
        <v>0.8634597792641345</v>
      </c>
      <c r="G54" s="67">
        <f>M54/M7</f>
        <v>0</v>
      </c>
      <c r="J54" s="33">
        <v>47419</v>
      </c>
      <c r="K54" s="84"/>
      <c r="L54" s="17">
        <f>'[1]Форма1'!F54-'[1]Форма ГУЕ прокурат'!J54</f>
        <v>145360</v>
      </c>
      <c r="M54" s="17">
        <f>'[1]Форма1'!O54-'[1]Форма ГУЕ прокурат'!K54</f>
        <v>0</v>
      </c>
    </row>
    <row r="55" spans="1:13" ht="15.75" customHeight="1" hidden="1">
      <c r="A55" s="85" t="s">
        <v>62</v>
      </c>
      <c r="E55" s="86" t="e">
        <f>#REF!/#REF!</f>
        <v>#REF!</v>
      </c>
      <c r="F55" s="46" t="e">
        <f aca="true" t="shared" si="0" ref="F55:F78">L55/J55</f>
        <v>#DIV/0!</v>
      </c>
      <c r="L55" s="17">
        <f>'[1]Форма1'!F55-'[1]Форма ГУЕ прокурат'!J55</f>
        <v>0</v>
      </c>
      <c r="M55" s="17">
        <f>'[1]Форма1'!O55-'[1]Форма ГУЕ прокурат'!K55</f>
        <v>0</v>
      </c>
    </row>
    <row r="56" spans="1:13" ht="15.75" customHeight="1" hidden="1">
      <c r="A56" s="88" t="s">
        <v>63</v>
      </c>
      <c r="E56" s="89" t="e">
        <f>#REF!/#REF!</f>
        <v>#REF!</v>
      </c>
      <c r="F56" s="46" t="e">
        <f t="shared" si="0"/>
        <v>#DIV/0!</v>
      </c>
      <c r="L56" s="17">
        <f>'[1]Форма1'!F56-'[1]Форма ГУЕ прокурат'!J56</f>
        <v>0</v>
      </c>
      <c r="M56" s="17">
        <f>'[1]Форма1'!O56-'[1]Форма ГУЕ прокурат'!K56</f>
        <v>0</v>
      </c>
    </row>
    <row r="57" spans="1:13" ht="15.75" customHeight="1" hidden="1">
      <c r="A57" s="88" t="s">
        <v>64</v>
      </c>
      <c r="E57" s="89" t="e">
        <f>#REF!/#REF!</f>
        <v>#REF!</v>
      </c>
      <c r="F57" s="46" t="e">
        <f t="shared" si="0"/>
        <v>#DIV/0!</v>
      </c>
      <c r="L57" s="17">
        <f>'[1]Форма1'!F57-'[1]Форма ГУЕ прокурат'!J57</f>
        <v>0</v>
      </c>
      <c r="M57" s="17">
        <f>'[1]Форма1'!O57-'[1]Форма ГУЕ прокурат'!K57</f>
        <v>0</v>
      </c>
    </row>
    <row r="58" spans="1:13" ht="15.75" customHeight="1" hidden="1">
      <c r="A58" s="88" t="s">
        <v>65</v>
      </c>
      <c r="E58" s="89" t="e">
        <f>#REF!/#REF!</f>
        <v>#REF!</v>
      </c>
      <c r="F58" s="46" t="e">
        <f t="shared" si="0"/>
        <v>#DIV/0!</v>
      </c>
      <c r="L58" s="17">
        <f>'[1]Форма1'!F58-'[1]Форма ГУЕ прокурат'!J58</f>
        <v>0</v>
      </c>
      <c r="M58" s="17">
        <f>'[1]Форма1'!O58-'[1]Форма ГУЕ прокурат'!K58</f>
        <v>0</v>
      </c>
    </row>
    <row r="59" spans="1:13" ht="15.75" customHeight="1" hidden="1">
      <c r="A59" s="88" t="s">
        <v>66</v>
      </c>
      <c r="E59" s="89" t="e">
        <f>#REF!/#REF!</f>
        <v>#REF!</v>
      </c>
      <c r="F59" s="46" t="e">
        <f t="shared" si="0"/>
        <v>#DIV/0!</v>
      </c>
      <c r="L59" s="17">
        <f>'[1]Форма1'!F59-'[1]Форма ГУЕ прокурат'!J59</f>
        <v>0</v>
      </c>
      <c r="M59" s="17">
        <f>'[1]Форма1'!O59-'[1]Форма ГУЕ прокурат'!K59</f>
        <v>0</v>
      </c>
    </row>
    <row r="60" spans="1:13" ht="15.75" customHeight="1" hidden="1">
      <c r="A60" s="88" t="s">
        <v>67</v>
      </c>
      <c r="E60" s="89" t="e">
        <f>#REF!/#REF!</f>
        <v>#REF!</v>
      </c>
      <c r="F60" s="46" t="e">
        <f t="shared" si="0"/>
        <v>#DIV/0!</v>
      </c>
      <c r="L60" s="17">
        <f>'[1]Форма1'!F60-'[1]Форма ГУЕ прокурат'!J60</f>
        <v>0</v>
      </c>
      <c r="M60" s="17">
        <f>'[1]Форма1'!O60-'[1]Форма ГУЕ прокурат'!K60</f>
        <v>0</v>
      </c>
    </row>
    <row r="61" spans="1:13" ht="15.75" customHeight="1" hidden="1">
      <c r="A61" s="88" t="s">
        <v>68</v>
      </c>
      <c r="E61" s="89" t="e">
        <f>#REF!/#REF!</f>
        <v>#REF!</v>
      </c>
      <c r="F61" s="46" t="e">
        <f t="shared" si="0"/>
        <v>#DIV/0!</v>
      </c>
      <c r="L61" s="17">
        <f>'[1]Форма1'!F61-'[1]Форма ГУЕ прокурат'!J61</f>
        <v>0</v>
      </c>
      <c r="M61" s="17">
        <f>'[1]Форма1'!O61-'[1]Форма ГУЕ прокурат'!K61</f>
        <v>0</v>
      </c>
    </row>
    <row r="62" spans="1:13" ht="15.75" customHeight="1" hidden="1">
      <c r="A62" s="88" t="s">
        <v>69</v>
      </c>
      <c r="E62" s="89" t="e">
        <f>#REF!/#REF!</f>
        <v>#REF!</v>
      </c>
      <c r="F62" s="46" t="e">
        <f t="shared" si="0"/>
        <v>#DIV/0!</v>
      </c>
      <c r="L62" s="17">
        <f>'[1]Форма1'!F62-'[1]Форма ГУЕ прокурат'!J62</f>
        <v>0</v>
      </c>
      <c r="M62" s="17">
        <f>'[1]Форма1'!O62-'[1]Форма ГУЕ прокурат'!K62</f>
        <v>0</v>
      </c>
    </row>
    <row r="63" spans="1:13" ht="15.75" customHeight="1" hidden="1">
      <c r="A63" s="88" t="s">
        <v>70</v>
      </c>
      <c r="E63" s="89" t="e">
        <f>#REF!/#REF!</f>
        <v>#REF!</v>
      </c>
      <c r="F63" s="46" t="e">
        <f t="shared" si="0"/>
        <v>#DIV/0!</v>
      </c>
      <c r="L63" s="17">
        <f>'[1]Форма1'!F63-'[1]Форма ГУЕ прокурат'!J63</f>
        <v>0</v>
      </c>
      <c r="M63" s="17">
        <f>'[1]Форма1'!O63-'[1]Форма ГУЕ прокурат'!K63</f>
        <v>0</v>
      </c>
    </row>
    <row r="64" spans="1:13" ht="15.75" customHeight="1" hidden="1">
      <c r="A64" s="88" t="s">
        <v>71</v>
      </c>
      <c r="E64" s="89" t="e">
        <f>#REF!/#REF!</f>
        <v>#REF!</v>
      </c>
      <c r="F64" s="46" t="e">
        <f t="shared" si="0"/>
        <v>#DIV/0!</v>
      </c>
      <c r="L64" s="17">
        <f>'[1]Форма1'!F64-'[1]Форма ГУЕ прокурат'!J64</f>
        <v>0</v>
      </c>
      <c r="M64" s="17">
        <f>'[1]Форма1'!O64-'[1]Форма ГУЕ прокурат'!K64</f>
        <v>0</v>
      </c>
    </row>
    <row r="65" spans="1:13" ht="15.75" customHeight="1" hidden="1">
      <c r="A65" s="88" t="s">
        <v>72</v>
      </c>
      <c r="E65" s="89" t="e">
        <f>#REF!/#REF!</f>
        <v>#REF!</v>
      </c>
      <c r="F65" s="46" t="e">
        <f t="shared" si="0"/>
        <v>#DIV/0!</v>
      </c>
      <c r="L65" s="17">
        <f>'[1]Форма1'!F65-'[1]Форма ГУЕ прокурат'!J65</f>
        <v>0</v>
      </c>
      <c r="M65" s="17">
        <f>'[1]Форма1'!O65-'[1]Форма ГУЕ прокурат'!K65</f>
        <v>0</v>
      </c>
    </row>
    <row r="66" spans="1:13" ht="15.75" customHeight="1" hidden="1">
      <c r="A66" s="88" t="s">
        <v>73</v>
      </c>
      <c r="E66" s="89" t="e">
        <f>#REF!/#REF!</f>
        <v>#REF!</v>
      </c>
      <c r="F66" s="46" t="e">
        <f t="shared" si="0"/>
        <v>#DIV/0!</v>
      </c>
      <c r="L66" s="17">
        <f>'[1]Форма1'!F66-'[1]Форма ГУЕ прокурат'!J66</f>
        <v>0</v>
      </c>
      <c r="M66" s="17">
        <f>'[1]Форма1'!O66-'[1]Форма ГУЕ прокурат'!K66</f>
        <v>0</v>
      </c>
    </row>
    <row r="67" spans="1:13" ht="15.75" customHeight="1" hidden="1">
      <c r="A67" s="88" t="s">
        <v>74</v>
      </c>
      <c r="E67" s="89" t="e">
        <f>#REF!/#REF!</f>
        <v>#REF!</v>
      </c>
      <c r="F67" s="46" t="e">
        <f t="shared" si="0"/>
        <v>#DIV/0!</v>
      </c>
      <c r="L67" s="17">
        <f>'[1]Форма1'!F67-'[1]Форма ГУЕ прокурат'!J67</f>
        <v>0</v>
      </c>
      <c r="M67" s="17">
        <f>'[1]Форма1'!O67-'[1]Форма ГУЕ прокурат'!K67</f>
        <v>0</v>
      </c>
    </row>
    <row r="68" spans="1:13" ht="15.75" customHeight="1" hidden="1">
      <c r="A68" s="88" t="s">
        <v>75</v>
      </c>
      <c r="E68" s="89" t="e">
        <f>#REF!/#REF!</f>
        <v>#REF!</v>
      </c>
      <c r="F68" s="46" t="e">
        <f t="shared" si="0"/>
        <v>#DIV/0!</v>
      </c>
      <c r="L68" s="17">
        <f>'[1]Форма1'!F68-'[1]Форма ГУЕ прокурат'!J68</f>
        <v>0</v>
      </c>
      <c r="M68" s="17">
        <f>'[1]Форма1'!O68-'[1]Форма ГУЕ прокурат'!K68</f>
        <v>0</v>
      </c>
    </row>
    <row r="69" spans="1:13" ht="15.75" customHeight="1" hidden="1">
      <c r="A69" s="88" t="s">
        <v>76</v>
      </c>
      <c r="E69" s="89" t="e">
        <f>#REF!/#REF!</f>
        <v>#REF!</v>
      </c>
      <c r="F69" s="46" t="e">
        <f t="shared" si="0"/>
        <v>#DIV/0!</v>
      </c>
      <c r="L69" s="17">
        <f>'[1]Форма1'!F69-'[1]Форма ГУЕ прокурат'!J69</f>
        <v>0</v>
      </c>
      <c r="M69" s="17">
        <f>'[1]Форма1'!O69-'[1]Форма ГУЕ прокурат'!K69</f>
        <v>0</v>
      </c>
    </row>
    <row r="70" spans="1:13" ht="15.75" customHeight="1" hidden="1">
      <c r="A70" s="88" t="s">
        <v>77</v>
      </c>
      <c r="E70" s="89" t="e">
        <f>#REF!/#REF!</f>
        <v>#REF!</v>
      </c>
      <c r="F70" s="46" t="e">
        <f t="shared" si="0"/>
        <v>#DIV/0!</v>
      </c>
      <c r="L70" s="17">
        <f>'[1]Форма1'!F70-'[1]Форма ГУЕ прокурат'!J70</f>
        <v>0</v>
      </c>
      <c r="M70" s="17">
        <f>'[1]Форма1'!O70-'[1]Форма ГУЕ прокурат'!K70</f>
        <v>0</v>
      </c>
    </row>
    <row r="71" spans="1:13" ht="15.75" customHeight="1" hidden="1">
      <c r="A71" s="88" t="s">
        <v>78</v>
      </c>
      <c r="E71" s="89" t="e">
        <f>#REF!/#REF!</f>
        <v>#REF!</v>
      </c>
      <c r="F71" s="46" t="e">
        <f t="shared" si="0"/>
        <v>#DIV/0!</v>
      </c>
      <c r="L71" s="17">
        <f>'[1]Форма1'!F71-'[1]Форма ГУЕ прокурат'!J71</f>
        <v>0</v>
      </c>
      <c r="M71" s="17">
        <f>'[1]Форма1'!O71-'[1]Форма ГУЕ прокурат'!K71</f>
        <v>0</v>
      </c>
    </row>
    <row r="72" spans="1:13" ht="15.75" customHeight="1" hidden="1">
      <c r="A72" s="88" t="s">
        <v>79</v>
      </c>
      <c r="E72" s="89" t="e">
        <f>#REF!/#REF!</f>
        <v>#REF!</v>
      </c>
      <c r="F72" s="46" t="e">
        <f t="shared" si="0"/>
        <v>#DIV/0!</v>
      </c>
      <c r="L72" s="17">
        <f>'[1]Форма1'!F72-'[1]Форма ГУЕ прокурат'!J72</f>
        <v>0</v>
      </c>
      <c r="M72" s="17">
        <f>'[1]Форма1'!O72-'[1]Форма ГУЕ прокурат'!K72</f>
        <v>0</v>
      </c>
    </row>
    <row r="73" spans="1:13" ht="15.75" customHeight="1" hidden="1">
      <c r="A73" s="90" t="s">
        <v>80</v>
      </c>
      <c r="E73" s="89" t="e">
        <f>#REF!/#REF!</f>
        <v>#REF!</v>
      </c>
      <c r="F73" s="46" t="e">
        <f t="shared" si="0"/>
        <v>#DIV/0!</v>
      </c>
      <c r="L73" s="17">
        <f>'[1]Форма1'!F73-'[1]Форма ГУЕ прокурат'!J73</f>
        <v>0</v>
      </c>
      <c r="M73" s="17">
        <f>'[1]Форма1'!O73-'[1]Форма ГУЕ прокурат'!K73</f>
        <v>0</v>
      </c>
    </row>
    <row r="74" spans="1:13" ht="15.75" customHeight="1" hidden="1">
      <c r="A74" s="91" t="s">
        <v>81</v>
      </c>
      <c r="E74" s="89" t="e">
        <f>#REF!/#REF!</f>
        <v>#REF!</v>
      </c>
      <c r="F74" s="46" t="e">
        <f t="shared" si="0"/>
        <v>#DIV/0!</v>
      </c>
      <c r="L74" s="17">
        <f>'[1]Форма1'!F74-'[1]Форма ГУЕ прокурат'!J74</f>
        <v>0</v>
      </c>
      <c r="M74" s="17">
        <f>'[1]Форма1'!O74-'[1]Форма ГУЕ прокурат'!K74</f>
        <v>0</v>
      </c>
    </row>
    <row r="75" spans="1:13" ht="15.75" customHeight="1" hidden="1">
      <c r="A75" s="90" t="s">
        <v>82</v>
      </c>
      <c r="E75" s="89" t="e">
        <f>#REF!/#REF!</f>
        <v>#REF!</v>
      </c>
      <c r="F75" s="46" t="e">
        <f t="shared" si="0"/>
        <v>#DIV/0!</v>
      </c>
      <c r="L75" s="17">
        <f>'[1]Форма1'!F75-'[1]Форма ГУЕ прокурат'!J75</f>
        <v>0</v>
      </c>
      <c r="M75" s="17">
        <f>'[1]Форма1'!O75-'[1]Форма ГУЕ прокурат'!K75</f>
        <v>0</v>
      </c>
    </row>
    <row r="76" spans="1:13" ht="15.75" customHeight="1" hidden="1">
      <c r="A76" s="92" t="s">
        <v>83</v>
      </c>
      <c r="E76" s="89" t="e">
        <f>#REF!/#REF!</f>
        <v>#REF!</v>
      </c>
      <c r="F76" s="46" t="e">
        <f t="shared" si="0"/>
        <v>#DIV/0!</v>
      </c>
      <c r="L76" s="17">
        <f>'[1]Форма1'!F76-'[1]Форма ГУЕ прокурат'!J76</f>
        <v>0</v>
      </c>
      <c r="M76" s="17">
        <f>'[1]Форма1'!O76-'[1]Форма ГУЕ прокурат'!K76</f>
        <v>0</v>
      </c>
    </row>
    <row r="77" spans="1:13" ht="26.25" hidden="1">
      <c r="A77" t="s">
        <v>84</v>
      </c>
      <c r="E77" s="89" t="e">
        <f>#REF!/#REF!</f>
        <v>#REF!</v>
      </c>
      <c r="F77" s="46" t="e">
        <f t="shared" si="0"/>
        <v>#DIV/0!</v>
      </c>
      <c r="L77" s="17">
        <f>'[1]Форма1'!F77-'[1]Форма ГУЕ прокурат'!J77</f>
        <v>0</v>
      </c>
      <c r="M77" s="17">
        <f>'[1]Форма1'!O77-'[1]Форма ГУЕ прокурат'!K77</f>
        <v>0</v>
      </c>
    </row>
    <row r="78" spans="1:13" ht="26.25" hidden="1">
      <c r="A78" t="s">
        <v>85</v>
      </c>
      <c r="E78" s="89" t="e">
        <f>#REF!/#REF!</f>
        <v>#REF!</v>
      </c>
      <c r="F78" s="46" t="e">
        <f t="shared" si="0"/>
        <v>#DIV/0!</v>
      </c>
      <c r="L78" s="17">
        <f>'[1]Форма1'!F78-'[1]Форма ГУЕ прокурат'!J78</f>
        <v>0</v>
      </c>
      <c r="M78" s="17">
        <f>'[1]Форма1'!O78-'[1]Форма ГУЕ прокурат'!K78</f>
        <v>0</v>
      </c>
    </row>
    <row r="79" ht="18">
      <c r="L79" s="17"/>
    </row>
    <row r="80" ht="18">
      <c r="A80" t="s">
        <v>86</v>
      </c>
    </row>
  </sheetData>
  <sheetProtection/>
  <mergeCells count="5">
    <mergeCell ref="A2:E4"/>
    <mergeCell ref="B5:C5"/>
    <mergeCell ref="D5:E5"/>
    <mergeCell ref="F5:G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2011-12-21T09:33:57Z</dcterms:created>
  <dcterms:modified xsi:type="dcterms:W3CDTF">2011-12-21T09:35:30Z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