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15" windowHeight="79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<sst xmlns="http://schemas.openxmlformats.org/spreadsheetml/2006/main" count="89" uniqueCount="87">
  <si>
    <t>Інформація  щодо стану розрахунків споживачів області                                                                                  за електричну енергію та природний газ за 10 місяців 2011 р.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</si>
  <si>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</si>
  <si>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</si>
  <si>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</si>
  <si>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Різниця боргу</t>
  </si>
  <si>
    <t>Район (місто)</t>
  </si>
  <si>
    <t>% сплати</t>
  </si>
  <si>
    <t>Темп зростання, зменшення заборгованості,%</t>
  </si>
  <si>
    <t xml:space="preserve">Електрична енергія </t>
  </si>
  <si>
    <t>Природний газ</t>
  </si>
  <si>
    <t>ЕЕ на 01.01.11</t>
  </si>
  <si>
    <t>Газ на 01.01.11</t>
  </si>
  <si>
    <t>ЕЕ</t>
  </si>
  <si>
    <t>Газ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</si>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</sst>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22" fontId="1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8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1" fillId="24" borderId="15" xfId="0" applyFont="1" applyFill="1" applyBorder="1" applyAlignment="1">
      <alignment horizontal="centerContinuous" vertical="center" wrapText="1"/>
    </xf>
    <xf numFmtId="1" fontId="19" fillId="0" borderId="0" xfId="0" applyNumberFormat="1" applyFont="1" applyAlignment="1">
      <alignment/>
    </xf>
    <xf numFmtId="0" fontId="21" fillId="24" borderId="16" xfId="0" applyFont="1" applyFill="1" applyBorder="1" applyAlignment="1">
      <alignment horizontal="centerContinuous" vertical="justify" wrapText="1"/>
    </xf>
    <xf numFmtId="0" fontId="21" fillId="24" borderId="17" xfId="0" applyFont="1" applyFill="1" applyBorder="1" applyAlignment="1">
      <alignment horizontal="centerContinuous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0" fontId="22" fillId="0" borderId="19" xfId="0" applyFont="1" applyBorder="1" applyAlignment="1">
      <alignment/>
    </xf>
    <xf numFmtId="172" fontId="22" fillId="0" borderId="20" xfId="55" applyNumberFormat="1" applyFont="1" applyFill="1" applyBorder="1" applyAlignment="1">
      <alignment horizontal="right"/>
    </xf>
    <xf numFmtId="9" fontId="22" fillId="0" borderId="20" xfId="0" applyNumberFormat="1" applyFont="1" applyFill="1" applyBorder="1" applyAlignment="1">
      <alignment/>
    </xf>
    <xf numFmtId="172" fontId="22" fillId="0" borderId="20" xfId="55" applyNumberFormat="1" applyFont="1" applyFill="1" applyBorder="1" applyAlignment="1">
      <alignment/>
    </xf>
    <xf numFmtId="9" fontId="22" fillId="0" borderId="20" xfId="55" applyFont="1" applyFill="1" applyBorder="1" applyAlignment="1">
      <alignment/>
    </xf>
    <xf numFmtId="9" fontId="22" fillId="22" borderId="20" xfId="0" applyNumberFormat="1" applyFont="1" applyFill="1" applyBorder="1" applyAlignment="1">
      <alignment/>
    </xf>
    <xf numFmtId="9" fontId="22" fillId="22" borderId="21" xfId="0" applyNumberFormat="1" applyFont="1" applyFill="1" applyBorder="1" applyAlignment="1">
      <alignment/>
    </xf>
    <xf numFmtId="0" fontId="24" fillId="0" borderId="22" xfId="0" applyFont="1" applyBorder="1" applyAlignment="1">
      <alignment/>
    </xf>
    <xf numFmtId="1" fontId="24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172" fontId="22" fillId="0" borderId="24" xfId="55" applyNumberFormat="1" applyFont="1" applyFill="1" applyBorder="1" applyAlignment="1">
      <alignment horizontal="right"/>
    </xf>
    <xf numFmtId="9" fontId="22" fillId="0" borderId="25" xfId="0" applyNumberFormat="1" applyFont="1" applyFill="1" applyBorder="1" applyAlignment="1">
      <alignment/>
    </xf>
    <xf numFmtId="172" fontId="22" fillId="0" borderId="25" xfId="55" applyNumberFormat="1" applyFont="1" applyFill="1" applyBorder="1" applyAlignment="1">
      <alignment/>
    </xf>
    <xf numFmtId="9" fontId="22" fillId="0" borderId="25" xfId="55" applyFont="1" applyFill="1" applyBorder="1" applyAlignment="1">
      <alignment/>
    </xf>
    <xf numFmtId="9" fontId="22" fillId="22" borderId="26" xfId="55" applyNumberFormat="1" applyFont="1" applyFill="1" applyBorder="1" applyAlignment="1">
      <alignment/>
    </xf>
    <xf numFmtId="9" fontId="22" fillId="22" borderId="27" xfId="55" applyNumberFormat="1" applyFont="1" applyFill="1" applyBorder="1" applyAlignment="1">
      <alignment/>
    </xf>
    <xf numFmtId="1" fontId="24" fillId="0" borderId="0" xfId="0" applyNumberFormat="1" applyFont="1" applyAlignment="1">
      <alignment/>
    </xf>
    <xf numFmtId="0" fontId="25" fillId="0" borderId="15" xfId="0" applyFont="1" applyBorder="1" applyAlignment="1">
      <alignment/>
    </xf>
    <xf numFmtId="172" fontId="25" fillId="0" borderId="28" xfId="55" applyNumberFormat="1" applyFont="1" applyFill="1" applyBorder="1" applyAlignment="1">
      <alignment horizontal="right"/>
    </xf>
    <xf numFmtId="9" fontId="25" fillId="0" borderId="28" xfId="0" applyNumberFormat="1" applyFont="1" applyFill="1" applyBorder="1" applyAlignment="1">
      <alignment/>
    </xf>
    <xf numFmtId="172" fontId="25" fillId="0" borderId="28" xfId="55" applyNumberFormat="1" applyFont="1" applyFill="1" applyBorder="1" applyAlignment="1">
      <alignment/>
    </xf>
    <xf numFmtId="9" fontId="25" fillId="0" borderId="28" xfId="55" applyFont="1" applyFill="1" applyBorder="1" applyAlignment="1">
      <alignment/>
    </xf>
    <xf numFmtId="172" fontId="25" fillId="22" borderId="28" xfId="55" applyNumberFormat="1" applyFont="1" applyFill="1" applyBorder="1" applyAlignment="1">
      <alignment/>
    </xf>
    <xf numFmtId="0" fontId="19" fillId="0" borderId="22" xfId="0" applyFont="1" applyBorder="1" applyAlignment="1">
      <alignment/>
    </xf>
    <xf numFmtId="1" fontId="19" fillId="0" borderId="22" xfId="0" applyNumberFormat="1" applyFont="1" applyBorder="1" applyAlignment="1">
      <alignment/>
    </xf>
    <xf numFmtId="0" fontId="25" fillId="24" borderId="29" xfId="0" applyFont="1" applyFill="1" applyBorder="1" applyAlignment="1">
      <alignment/>
    </xf>
    <xf numFmtId="172" fontId="25" fillId="0" borderId="22" xfId="55" applyNumberFormat="1" applyFont="1" applyFill="1" applyBorder="1" applyAlignment="1">
      <alignment horizontal="right"/>
    </xf>
    <xf numFmtId="9" fontId="25" fillId="0" borderId="22" xfId="0" applyNumberFormat="1" applyFont="1" applyFill="1" applyBorder="1" applyAlignment="1">
      <alignment/>
    </xf>
    <xf numFmtId="172" fontId="25" fillId="0" borderId="22" xfId="55" applyNumberFormat="1" applyFont="1" applyFill="1" applyBorder="1" applyAlignment="1">
      <alignment/>
    </xf>
    <xf numFmtId="9" fontId="25" fillId="0" borderId="22" xfId="55" applyFont="1" applyFill="1" applyBorder="1" applyAlignment="1">
      <alignment/>
    </xf>
    <xf numFmtId="172" fontId="25" fillId="22" borderId="22" xfId="55" applyNumberFormat="1" applyFont="1" applyFill="1" applyBorder="1" applyAlignment="1">
      <alignment/>
    </xf>
    <xf numFmtId="0" fontId="25" fillId="0" borderId="29" xfId="0" applyFont="1" applyBorder="1" applyAlignment="1">
      <alignment/>
    </xf>
    <xf numFmtId="172" fontId="25" fillId="22" borderId="30" xfId="55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172" fontId="22" fillId="0" borderId="31" xfId="55" applyNumberFormat="1" applyFont="1" applyFill="1" applyBorder="1" applyAlignment="1">
      <alignment horizontal="right"/>
    </xf>
    <xf numFmtId="9" fontId="22" fillId="0" borderId="31" xfId="0" applyNumberFormat="1" applyFont="1" applyFill="1" applyBorder="1" applyAlignment="1">
      <alignment/>
    </xf>
    <xf numFmtId="172" fontId="22" fillId="0" borderId="31" xfId="55" applyNumberFormat="1" applyFont="1" applyFill="1" applyBorder="1" applyAlignment="1">
      <alignment/>
    </xf>
    <xf numFmtId="9" fontId="22" fillId="0" borderId="31" xfId="55" applyFont="1" applyFill="1" applyBorder="1" applyAlignment="1">
      <alignment/>
    </xf>
    <xf numFmtId="172" fontId="25" fillId="0" borderId="32" xfId="55" applyNumberFormat="1" applyFont="1" applyFill="1" applyBorder="1" applyAlignment="1">
      <alignment/>
    </xf>
    <xf numFmtId="172" fontId="25" fillId="22" borderId="17" xfId="55" applyNumberFormat="1" applyFont="1" applyFill="1" applyBorder="1" applyAlignment="1">
      <alignment/>
    </xf>
    <xf numFmtId="0" fontId="22" fillId="0" borderId="23" xfId="0" applyFont="1" applyBorder="1" applyAlignment="1">
      <alignment horizontal="left"/>
    </xf>
    <xf numFmtId="9" fontId="22" fillId="0" borderId="26" xfId="55" applyNumberFormat="1" applyFont="1" applyFill="1" applyBorder="1" applyAlignment="1">
      <alignment/>
    </xf>
    <xf numFmtId="172" fontId="22" fillId="22" borderId="27" xfId="55" applyNumberFormat="1" applyFont="1" applyFill="1" applyBorder="1" applyAlignment="1">
      <alignment/>
    </xf>
    <xf numFmtId="0" fontId="25" fillId="24" borderId="15" xfId="0" applyFont="1" applyFill="1" applyBorder="1" applyAlignment="1">
      <alignment/>
    </xf>
    <xf numFmtId="172" fontId="25" fillId="0" borderId="33" xfId="55" applyNumberFormat="1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0" fillId="25" borderId="0" xfId="0" applyFill="1" applyAlignment="1">
      <alignment/>
    </xf>
    <xf numFmtId="0" fontId="19" fillId="25" borderId="22" xfId="0" applyFont="1" applyFill="1" applyBorder="1" applyAlignment="1">
      <alignment/>
    </xf>
    <xf numFmtId="1" fontId="19" fillId="25" borderId="22" xfId="0" applyNumberFormat="1" applyFont="1" applyFill="1" applyBorder="1" applyAlignment="1">
      <alignment/>
    </xf>
    <xf numFmtId="172" fontId="25" fillId="0" borderId="17" xfId="55" applyNumberFormat="1" applyFont="1" applyFill="1" applyBorder="1" applyAlignment="1">
      <alignment horizontal="right"/>
    </xf>
    <xf numFmtId="9" fontId="25" fillId="0" borderId="17" xfId="0" applyNumberFormat="1" applyFont="1" applyFill="1" applyBorder="1" applyAlignment="1">
      <alignment/>
    </xf>
    <xf numFmtId="172" fontId="25" fillId="0" borderId="17" xfId="55" applyNumberFormat="1" applyFont="1" applyFill="1" applyBorder="1" applyAlignment="1">
      <alignment/>
    </xf>
    <xf numFmtId="9" fontId="25" fillId="0" borderId="17" xfId="55" applyFont="1" applyFill="1" applyBorder="1" applyAlignment="1">
      <alignment/>
    </xf>
    <xf numFmtId="3" fontId="22" fillId="0" borderId="24" xfId="0" applyNumberFormat="1" applyFont="1" applyFill="1" applyBorder="1" applyAlignment="1">
      <alignment horizontal="right" vertical="center"/>
    </xf>
    <xf numFmtId="172" fontId="22" fillId="0" borderId="25" xfId="55" applyNumberFormat="1" applyFont="1" applyFill="1" applyBorder="1" applyAlignment="1">
      <alignment horizontal="right"/>
    </xf>
    <xf numFmtId="172" fontId="22" fillId="0" borderId="26" xfId="55" applyNumberFormat="1" applyFont="1" applyFill="1" applyBorder="1" applyAlignment="1">
      <alignment/>
    </xf>
    <xf numFmtId="0" fontId="26" fillId="0" borderId="0" xfId="0" applyFont="1" applyAlignment="1">
      <alignment/>
    </xf>
    <xf numFmtId="0" fontId="22" fillId="0" borderId="24" xfId="0" applyFont="1" applyBorder="1" applyAlignment="1">
      <alignment/>
    </xf>
    <xf numFmtId="1" fontId="26" fillId="0" borderId="22" xfId="0" applyNumberFormat="1" applyFont="1" applyBorder="1" applyAlignment="1">
      <alignment/>
    </xf>
    <xf numFmtId="0" fontId="27" fillId="0" borderId="34" xfId="0" applyFont="1" applyBorder="1" applyAlignment="1">
      <alignment horizontal="left" vertical="center"/>
    </xf>
    <xf numFmtId="9" fontId="28" fillId="0" borderId="28" xfId="55" applyFont="1" applyBorder="1" applyAlignment="1">
      <alignment/>
    </xf>
    <xf numFmtId="0" fontId="0" fillId="23" borderId="0" xfId="0" applyFill="1" applyAlignment="1">
      <alignment/>
    </xf>
    <xf numFmtId="0" fontId="27" fillId="0" borderId="35" xfId="0" applyFont="1" applyBorder="1" applyAlignment="1">
      <alignment horizontal="left" vertical="center"/>
    </xf>
    <xf numFmtId="9" fontId="28" fillId="0" borderId="22" xfId="55" applyFont="1" applyBorder="1" applyAlignment="1">
      <alignment/>
    </xf>
    <xf numFmtId="0" fontId="27" fillId="0" borderId="36" xfId="0" applyFont="1" applyBorder="1" applyAlignment="1">
      <alignment horizontal="left" vertical="center"/>
    </xf>
    <xf numFmtId="1" fontId="27" fillId="0" borderId="29" xfId="0" applyNumberFormat="1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41;&#1072;&#1079;&#1072;%20(D)\&#1060;&#1054;&#1056;&#1052;&#1048;\2011\&#1092;&#1086;&#1088;&#1084;&#1080;%201-4\10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Рейтинг"/>
    </sheetNames>
    <sheetDataSet>
      <sheetData sheetId="1">
        <row r="7">
          <cell r="F7">
            <v>456921</v>
          </cell>
          <cell r="J7">
            <v>0.9492621866413379</v>
          </cell>
          <cell r="O7">
            <v>213184.75771855607</v>
          </cell>
          <cell r="R7">
            <v>0.9855439109390135</v>
          </cell>
        </row>
        <row r="8">
          <cell r="F8">
            <v>152370</v>
          </cell>
          <cell r="J8">
            <v>0.996420873890827</v>
          </cell>
          <cell r="O8">
            <v>121039.08677</v>
          </cell>
          <cell r="R8">
            <v>1.0125483041578602</v>
          </cell>
        </row>
        <row r="9">
          <cell r="F9">
            <v>24536</v>
          </cell>
          <cell r="J9">
            <v>0.983076546572748</v>
          </cell>
          <cell r="O9">
            <v>11392.651259999995</v>
          </cell>
          <cell r="R9">
            <v>1.0658142099422934</v>
          </cell>
        </row>
        <row r="10">
          <cell r="F10">
            <v>7412</v>
          </cell>
          <cell r="J10">
            <v>0.9977148558508541</v>
          </cell>
          <cell r="O10">
            <v>21044.28824</v>
          </cell>
          <cell r="R10">
            <v>0.9636235537223</v>
          </cell>
        </row>
        <row r="11">
          <cell r="F11">
            <v>22064</v>
          </cell>
          <cell r="J11">
            <v>0.9964586115895427</v>
          </cell>
          <cell r="O11">
            <v>18736.48503000001</v>
          </cell>
          <cell r="R11">
            <v>1.013100148312112</v>
          </cell>
        </row>
        <row r="12">
          <cell r="F12">
            <v>19645</v>
          </cell>
          <cell r="J12">
            <v>1.0246639278870888</v>
          </cell>
          <cell r="O12">
            <v>7784.244189999999</v>
          </cell>
          <cell r="R12">
            <v>1.0565832847779557</v>
          </cell>
        </row>
        <row r="13">
          <cell r="F13">
            <v>11471</v>
          </cell>
          <cell r="J13">
            <v>0.9928176032469533</v>
          </cell>
          <cell r="O13">
            <v>15013.72025</v>
          </cell>
          <cell r="R13">
            <v>1.016844139703467</v>
          </cell>
        </row>
        <row r="14">
          <cell r="F14">
            <v>26880</v>
          </cell>
          <cell r="J14">
            <v>0.9873781840177431</v>
          </cell>
          <cell r="O14">
            <v>13045.131830000006</v>
          </cell>
          <cell r="R14">
            <v>1.0436117050067393</v>
          </cell>
        </row>
        <row r="15">
          <cell r="F15">
            <v>14549</v>
          </cell>
          <cell r="J15">
            <v>0.9990657660382432</v>
          </cell>
          <cell r="O15">
            <v>9723.815199999994</v>
          </cell>
          <cell r="R15">
            <v>0.9933687785929542</v>
          </cell>
        </row>
        <row r="16">
          <cell r="F16">
            <v>18404</v>
          </cell>
          <cell r="J16">
            <v>0.9935801458470221</v>
          </cell>
          <cell r="O16">
            <v>10447.45956</v>
          </cell>
          <cell r="R16">
            <v>0.9789038223031481</v>
          </cell>
        </row>
        <row r="17">
          <cell r="F17">
            <v>7409</v>
          </cell>
          <cell r="J17">
            <v>1.0000594241796987</v>
          </cell>
          <cell r="O17">
            <v>13851.29121</v>
          </cell>
          <cell r="R17">
            <v>0.994127523128069</v>
          </cell>
        </row>
        <row r="18">
          <cell r="J18" t="e">
            <v>#DIV/0!</v>
          </cell>
          <cell r="R18" t="str">
            <v>х</v>
          </cell>
        </row>
        <row r="19">
          <cell r="F19">
            <v>81235</v>
          </cell>
          <cell r="J19">
            <v>0.9936655200635945</v>
          </cell>
          <cell r="O19">
            <v>76530.06023999605</v>
          </cell>
          <cell r="R19">
            <v>0.9782476805456973</v>
          </cell>
        </row>
        <row r="20">
          <cell r="F20">
            <v>1360</v>
          </cell>
          <cell r="J20">
            <v>0.9970353130238422</v>
          </cell>
          <cell r="O20">
            <v>5034.617221526052</v>
          </cell>
          <cell r="R20">
            <v>0.9886054415109813</v>
          </cell>
        </row>
        <row r="21">
          <cell r="F21">
            <v>1470</v>
          </cell>
          <cell r="J21">
            <v>0.9977302204928664</v>
          </cell>
          <cell r="O21">
            <v>1095.2204306600001</v>
          </cell>
          <cell r="R21">
            <v>0.9840802747522733</v>
          </cell>
        </row>
        <row r="22">
          <cell r="F22">
            <v>497</v>
          </cell>
          <cell r="J22">
            <v>0.9943028058681099</v>
          </cell>
          <cell r="O22">
            <v>500.00679974000036</v>
          </cell>
          <cell r="R22">
            <v>1.0092607443036323</v>
          </cell>
        </row>
        <row r="23">
          <cell r="F23">
            <v>3237</v>
          </cell>
          <cell r="J23">
            <v>0.9911423920329407</v>
          </cell>
          <cell r="O23">
            <v>2188.146358550001</v>
          </cell>
          <cell r="R23">
            <v>0.9934231018771619</v>
          </cell>
        </row>
        <row r="24">
          <cell r="F24">
            <v>1206</v>
          </cell>
          <cell r="J24">
            <v>0.9777192141830379</v>
          </cell>
          <cell r="O24">
            <v>1291.6725221799998</v>
          </cell>
          <cell r="R24">
            <v>0.9835887168927985</v>
          </cell>
        </row>
        <row r="25">
          <cell r="F25">
            <v>1829</v>
          </cell>
          <cell r="J25">
            <v>0.987157112811563</v>
          </cell>
          <cell r="O25">
            <v>2367.2807066299983</v>
          </cell>
          <cell r="R25">
            <v>0.9975733705070599</v>
          </cell>
        </row>
        <row r="26">
          <cell r="F26">
            <v>1465</v>
          </cell>
          <cell r="J26">
            <v>1.0004160772239328</v>
          </cell>
          <cell r="O26">
            <v>1057.3148385699994</v>
          </cell>
          <cell r="R26">
            <v>0.9289701893617349</v>
          </cell>
        </row>
        <row r="27">
          <cell r="F27">
            <v>5940</v>
          </cell>
          <cell r="J27">
            <v>0.98859732259211</v>
          </cell>
          <cell r="O27">
            <v>1936.5980514399967</v>
          </cell>
          <cell r="R27">
            <v>1.0152668488106662</v>
          </cell>
        </row>
        <row r="28">
          <cell r="F28">
            <v>366</v>
          </cell>
          <cell r="J28">
            <v>0.9916461243494933</v>
          </cell>
          <cell r="O28">
            <v>2895.4905716999997</v>
          </cell>
          <cell r="R28">
            <v>0.8854674866968127</v>
          </cell>
        </row>
        <row r="29">
          <cell r="F29">
            <v>6672</v>
          </cell>
          <cell r="J29">
            <v>1.0084664933300234</v>
          </cell>
          <cell r="O29">
            <v>15164.7400149</v>
          </cell>
          <cell r="R29">
            <v>0.9285961221290725</v>
          </cell>
        </row>
        <row r="30">
          <cell r="F30">
            <v>1579</v>
          </cell>
          <cell r="J30">
            <v>0.9950336430631208</v>
          </cell>
          <cell r="O30">
            <v>697.5861611699983</v>
          </cell>
          <cell r="R30">
            <v>0.9380278933158366</v>
          </cell>
        </row>
        <row r="31">
          <cell r="F31">
            <v>4593</v>
          </cell>
          <cell r="J31">
            <v>0.9974059427493379</v>
          </cell>
          <cell r="O31">
            <v>4783.4116791800025</v>
          </cell>
          <cell r="R31">
            <v>0.9668584190154486</v>
          </cell>
        </row>
        <row r="32">
          <cell r="F32">
            <v>5646</v>
          </cell>
          <cell r="J32">
            <v>0.9955560822421047</v>
          </cell>
          <cell r="O32">
            <v>1425.3824241899997</v>
          </cell>
          <cell r="R32">
            <v>1.0262702716281822</v>
          </cell>
        </row>
        <row r="33">
          <cell r="F33">
            <v>899</v>
          </cell>
          <cell r="J33">
            <v>1.008090367882766</v>
          </cell>
          <cell r="O33">
            <v>1118.3408796399997</v>
          </cell>
          <cell r="R33">
            <v>0.9920679936033654</v>
          </cell>
        </row>
        <row r="34">
          <cell r="F34">
            <v>1088</v>
          </cell>
          <cell r="J34">
            <v>0.9930593732820231</v>
          </cell>
          <cell r="O34">
            <v>504.4723401000006</v>
          </cell>
          <cell r="R34">
            <v>0.9778915438574682</v>
          </cell>
        </row>
        <row r="35">
          <cell r="F35">
            <v>597</v>
          </cell>
          <cell r="J35">
            <v>0.9904198365736827</v>
          </cell>
          <cell r="O35">
            <v>478.32381641000023</v>
          </cell>
          <cell r="R35">
            <v>0.9676877521692114</v>
          </cell>
        </row>
        <row r="36">
          <cell r="F36">
            <v>942</v>
          </cell>
          <cell r="J36">
            <v>0.995576032041046</v>
          </cell>
          <cell r="O36">
            <v>2456.2149542200027</v>
          </cell>
          <cell r="R36">
            <v>0.9757584285946582</v>
          </cell>
        </row>
        <row r="37">
          <cell r="F37">
            <v>2790</v>
          </cell>
          <cell r="J37">
            <v>0.9961998958875585</v>
          </cell>
          <cell r="O37">
            <v>2777.9482214799978</v>
          </cell>
          <cell r="R37">
            <v>0.9280075845763923</v>
          </cell>
        </row>
        <row r="38">
          <cell r="F38">
            <v>763</v>
          </cell>
          <cell r="J38">
            <v>0.9988797610156833</v>
          </cell>
          <cell r="O38">
            <v>1654.7844080100006</v>
          </cell>
          <cell r="R38">
            <v>0.9460256642740348</v>
          </cell>
        </row>
        <row r="39">
          <cell r="F39">
            <v>1426</v>
          </cell>
          <cell r="J39">
            <v>0.9966127211140384</v>
          </cell>
          <cell r="O39">
            <v>1666.0552080899988</v>
          </cell>
          <cell r="R39">
            <v>0.96240240252061</v>
          </cell>
        </row>
        <row r="40">
          <cell r="F40">
            <v>3391</v>
          </cell>
          <cell r="J40">
            <v>0.9915920965707765</v>
          </cell>
          <cell r="O40">
            <v>2948.01064581</v>
          </cell>
          <cell r="R40">
            <v>1.0075622547778815</v>
          </cell>
        </row>
        <row r="41">
          <cell r="F41">
            <v>801</v>
          </cell>
          <cell r="J41">
            <v>0.9964534670417023</v>
          </cell>
          <cell r="O41">
            <v>590.3997751799996</v>
          </cell>
          <cell r="R41">
            <v>1.0110073624553613</v>
          </cell>
        </row>
        <row r="42">
          <cell r="F42">
            <v>953</v>
          </cell>
          <cell r="J42">
            <v>0.9927922281416484</v>
          </cell>
          <cell r="O42">
            <v>404.36435516</v>
          </cell>
          <cell r="R42">
            <v>1.0091206051298958</v>
          </cell>
        </row>
        <row r="43">
          <cell r="F43">
            <v>3223</v>
          </cell>
          <cell r="J43">
            <v>0.9990885152926878</v>
          </cell>
          <cell r="O43">
            <v>894.46866374</v>
          </cell>
          <cell r="R43">
            <v>0.9913104457876647</v>
          </cell>
        </row>
        <row r="44">
          <cell r="F44">
            <v>24895</v>
          </cell>
          <cell r="J44">
            <v>0.9795732816098921</v>
          </cell>
          <cell r="O44">
            <v>15940.50573829</v>
          </cell>
          <cell r="R44">
            <v>0.9995715495481502</v>
          </cell>
        </row>
        <row r="45">
          <cell r="F45">
            <v>2044</v>
          </cell>
          <cell r="J45">
            <v>0.9935671883432272</v>
          </cell>
          <cell r="O45">
            <v>3545.9285203800036</v>
          </cell>
          <cell r="R45">
            <v>1.0190333076131288</v>
          </cell>
        </row>
        <row r="46">
          <cell r="F46">
            <v>1563</v>
          </cell>
          <cell r="J46">
            <v>0.9956966110812264</v>
          </cell>
          <cell r="O46">
            <v>1112.7749330500005</v>
          </cell>
          <cell r="R46">
            <v>1.00006129287462</v>
          </cell>
        </row>
        <row r="47">
          <cell r="F47">
            <v>49831</v>
          </cell>
          <cell r="J47">
            <v>1.0036214422428156</v>
          </cell>
          <cell r="O47">
            <v>15615.610708560005</v>
          </cell>
          <cell r="R47">
            <v>0.9569950008077132</v>
          </cell>
        </row>
        <row r="48">
          <cell r="F48">
            <v>3436</v>
          </cell>
          <cell r="J48">
            <v>0.9926280135485156</v>
          </cell>
          <cell r="O48">
            <v>3573.02993274</v>
          </cell>
          <cell r="R48">
            <v>0.9881308425418759</v>
          </cell>
        </row>
        <row r="49">
          <cell r="F49">
            <v>11078</v>
          </cell>
          <cell r="J49">
            <v>0.9976421533344916</v>
          </cell>
          <cell r="O49">
            <v>4980.237013</v>
          </cell>
          <cell r="R49">
            <v>0.8587794307455641</v>
          </cell>
        </row>
        <row r="50">
          <cell r="F50">
            <v>4693</v>
          </cell>
          <cell r="J50">
            <v>1.0090841857025243</v>
          </cell>
          <cell r="O50">
            <v>1771.6446498100001</v>
          </cell>
          <cell r="R50">
            <v>1.0116067731825995</v>
          </cell>
        </row>
        <row r="51">
          <cell r="F51">
            <v>3384</v>
          </cell>
          <cell r="J51">
            <v>0.9872093870709132</v>
          </cell>
          <cell r="O51">
            <v>2479.4098819400006</v>
          </cell>
          <cell r="R51">
            <v>0.9607743689153063</v>
          </cell>
        </row>
        <row r="52">
          <cell r="F52">
            <v>23461</v>
          </cell>
          <cell r="J52">
            <v>1.0470560527555346</v>
          </cell>
          <cell r="O52">
            <v>831.9843623000008</v>
          </cell>
          <cell r="R52">
            <v>0.9784372436241434</v>
          </cell>
        </row>
        <row r="53">
          <cell r="F53">
            <v>3779</v>
          </cell>
          <cell r="J53">
            <v>0.9928455891501804</v>
          </cell>
          <cell r="O53">
            <v>1979.304868770003</v>
          </cell>
          <cell r="R53">
            <v>0.9778727167404139</v>
          </cell>
        </row>
        <row r="54">
          <cell r="F54">
            <v>173485</v>
          </cell>
          <cell r="J54">
            <v>0.6405365177670185</v>
          </cell>
        </row>
      </sheetData>
      <sheetData sheetId="2">
        <row r="7">
          <cell r="J7">
            <v>322308</v>
          </cell>
          <cell r="K7">
            <v>201262.05939151198</v>
          </cell>
        </row>
        <row r="8">
          <cell r="J8">
            <v>147345</v>
          </cell>
          <cell r="K8">
            <v>124177.17788999996</v>
          </cell>
        </row>
        <row r="9">
          <cell r="J9">
            <v>21355</v>
          </cell>
          <cell r="K9">
            <v>13116.891730000003</v>
          </cell>
        </row>
        <row r="10">
          <cell r="J10">
            <v>7128</v>
          </cell>
          <cell r="K10">
            <v>19962.47651999999</v>
          </cell>
        </row>
        <row r="11">
          <cell r="J11">
            <v>21075</v>
          </cell>
          <cell r="K11">
            <v>19348.698499999984</v>
          </cell>
        </row>
        <row r="12">
          <cell r="J12">
            <v>22953</v>
          </cell>
          <cell r="K12">
            <v>8663.12792</v>
          </cell>
        </row>
        <row r="13">
          <cell r="J13">
            <v>10795</v>
          </cell>
          <cell r="K13">
            <v>15479.312030000001</v>
          </cell>
        </row>
        <row r="14">
          <cell r="J14">
            <v>25002</v>
          </cell>
          <cell r="K14">
            <v>14261.573159999993</v>
          </cell>
        </row>
        <row r="15">
          <cell r="J15">
            <v>14410</v>
          </cell>
          <cell r="K15">
            <v>9605.357520000001</v>
          </cell>
        </row>
        <row r="16">
          <cell r="J16">
            <v>17212</v>
          </cell>
          <cell r="K16">
            <v>9995.944179999995</v>
          </cell>
        </row>
        <row r="17">
          <cell r="J17">
            <v>7415</v>
          </cell>
          <cell r="K17">
            <v>13743.796329999994</v>
          </cell>
        </row>
        <row r="18">
          <cell r="J18">
            <v>76924</v>
          </cell>
          <cell r="K18">
            <v>65514.61107744201</v>
          </cell>
        </row>
        <row r="19">
          <cell r="J19">
            <v>76924</v>
          </cell>
          <cell r="K19">
            <v>65514.61107744201</v>
          </cell>
        </row>
        <row r="20">
          <cell r="J20">
            <v>1146</v>
          </cell>
          <cell r="K20">
            <v>4593.8357507619985</v>
          </cell>
        </row>
        <row r="21">
          <cell r="J21">
            <v>1449</v>
          </cell>
          <cell r="K21">
            <v>965.5243379500006</v>
          </cell>
        </row>
        <row r="22">
          <cell r="J22">
            <v>457</v>
          </cell>
          <cell r="K22">
            <v>546.3059246100013</v>
          </cell>
        </row>
        <row r="23">
          <cell r="J23">
            <v>3052</v>
          </cell>
          <cell r="K23">
            <v>2074.904595329999</v>
          </cell>
        </row>
        <row r="24">
          <cell r="J24">
            <v>1020</v>
          </cell>
          <cell r="K24">
            <v>1165.332097770001</v>
          </cell>
        </row>
        <row r="25">
          <cell r="J25">
            <v>1542</v>
          </cell>
          <cell r="K25">
            <v>2326.9874010800004</v>
          </cell>
        </row>
        <row r="26">
          <cell r="J26">
            <v>1470</v>
          </cell>
          <cell r="K26">
            <v>636.6312555400002</v>
          </cell>
        </row>
        <row r="27">
          <cell r="J27">
            <v>5555</v>
          </cell>
          <cell r="K27">
            <v>2171.499958360002</v>
          </cell>
        </row>
        <row r="28">
          <cell r="J28">
            <v>305</v>
          </cell>
          <cell r="K28">
            <v>1410.6778807200014</v>
          </cell>
        </row>
        <row r="29">
          <cell r="J29">
            <v>7320</v>
          </cell>
          <cell r="K29">
            <v>10415.08930915</v>
          </cell>
        </row>
        <row r="30">
          <cell r="J30">
            <v>1548</v>
          </cell>
          <cell r="K30">
            <v>286.2177230600011</v>
          </cell>
        </row>
        <row r="31">
          <cell r="J31">
            <v>4450</v>
          </cell>
          <cell r="K31">
            <v>3585.7244657099927</v>
          </cell>
        </row>
        <row r="32">
          <cell r="J32">
            <v>5571</v>
          </cell>
          <cell r="K32">
            <v>1760.3622551900023</v>
          </cell>
        </row>
        <row r="33">
          <cell r="J33">
            <v>952</v>
          </cell>
          <cell r="K33">
            <v>1055.7329203699996</v>
          </cell>
        </row>
        <row r="34">
          <cell r="J34">
            <v>987</v>
          </cell>
          <cell r="K34">
            <v>264.6499656899994</v>
          </cell>
        </row>
        <row r="35">
          <cell r="J35">
            <v>563</v>
          </cell>
          <cell r="K35">
            <v>367.34202766000044</v>
          </cell>
        </row>
        <row r="36">
          <cell r="J36">
            <v>773</v>
          </cell>
          <cell r="K36">
            <v>1938.820229990001</v>
          </cell>
        </row>
        <row r="37">
          <cell r="J37">
            <v>2717</v>
          </cell>
          <cell r="K37">
            <v>1596.0909019600006</v>
          </cell>
        </row>
        <row r="38">
          <cell r="J38">
            <v>742</v>
          </cell>
          <cell r="K38">
            <v>1048.6893627200013</v>
          </cell>
        </row>
        <row r="39">
          <cell r="J39">
            <v>1372</v>
          </cell>
          <cell r="K39">
            <v>1254.0540251300008</v>
          </cell>
        </row>
        <row r="40">
          <cell r="J40">
            <v>3251</v>
          </cell>
          <cell r="K40">
            <v>3104.082083380001</v>
          </cell>
        </row>
        <row r="41">
          <cell r="J41">
            <v>772</v>
          </cell>
          <cell r="K41">
            <v>676.0801486899998</v>
          </cell>
        </row>
        <row r="42">
          <cell r="J42">
            <v>907</v>
          </cell>
          <cell r="K42">
            <v>430.9600426500002</v>
          </cell>
        </row>
        <row r="43">
          <cell r="J43">
            <v>3214</v>
          </cell>
          <cell r="K43">
            <v>822.4580202300008</v>
          </cell>
        </row>
        <row r="44">
          <cell r="J44">
            <v>22536</v>
          </cell>
          <cell r="K44">
            <v>15898.67999291</v>
          </cell>
        </row>
        <row r="45">
          <cell r="J45">
            <v>1746</v>
          </cell>
          <cell r="K45">
            <v>4004.6149396099963</v>
          </cell>
        </row>
        <row r="46">
          <cell r="J46">
            <v>1507</v>
          </cell>
          <cell r="K46">
            <v>1113.263461220001</v>
          </cell>
        </row>
        <row r="47">
          <cell r="J47">
            <v>50620</v>
          </cell>
          <cell r="K47">
            <v>11570.27042407</v>
          </cell>
        </row>
        <row r="48">
          <cell r="J48">
            <v>3251</v>
          </cell>
          <cell r="K48">
            <v>3276.934541499998</v>
          </cell>
        </row>
        <row r="49">
          <cell r="J49">
            <v>10983</v>
          </cell>
          <cell r="K49">
            <v>2056.049871909999</v>
          </cell>
        </row>
        <row r="50">
          <cell r="J50">
            <v>5344</v>
          </cell>
          <cell r="K50">
            <v>1948.3749799000038</v>
          </cell>
        </row>
        <row r="51">
          <cell r="J51">
            <v>3033</v>
          </cell>
          <cell r="K51">
            <v>1858.1938359099993</v>
          </cell>
        </row>
        <row r="52">
          <cell r="J52">
            <v>24460</v>
          </cell>
          <cell r="K52">
            <v>701.5064128400002</v>
          </cell>
        </row>
        <row r="53">
          <cell r="J53">
            <v>3549</v>
          </cell>
          <cell r="K53">
            <v>1729.2107820100007</v>
          </cell>
        </row>
        <row r="54">
          <cell r="J54">
            <v>47419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60" zoomScaleNormal="60" zoomScalePageLayoutView="0" workbookViewId="0" topLeftCell="A1">
      <selection activeCell="A2" sqref="A2:E4"/>
    </sheetView>
  </sheetViews>
  <sheetFormatPr defaultColWidth="9.140625" defaultRowHeight="15"/>
  <cols>
    <col min="1" max="1" width="41.57421875" style="0" customWidth="1"/>
    <col min="2" max="2" width="25.8515625" style="0" customWidth="1"/>
    <col min="3" max="3" width="25.421875" style="0" customWidth="1"/>
    <col min="4" max="4" width="23.00390625" style="0" customWidth="1"/>
    <col min="5" max="5" width="27.140625" style="0" customWidth="1"/>
    <col min="6" max="6" width="23.28125" style="82" hidden="1" customWidth="1"/>
    <col min="7" max="7" width="20.7109375" style="82" hidden="1" customWidth="1"/>
    <col min="8" max="8" width="9.140625" style="0" hidden="1" customWidth="1"/>
    <col min="9" max="9" width="0.13671875" style="0" hidden="1" customWidth="1"/>
    <col min="10" max="10" width="12.57421875" style="0" hidden="1" customWidth="1"/>
    <col min="11" max="11" width="14.140625" style="4" hidden="1" customWidth="1"/>
    <col min="12" max="12" width="9.140625" style="5" hidden="1" customWidth="1"/>
    <col min="13" max="13" width="10.57421875" style="5" hidden="1" customWidth="1"/>
  </cols>
  <sheetData>
    <row r="1" spans="1:7" ht="18.75" thickBot="1">
      <c r="A1" s="1"/>
      <c r="B1" s="2"/>
      <c r="C1" s="2"/>
      <c r="D1" s="2"/>
      <c r="E1" s="2"/>
      <c r="F1" s="3"/>
      <c r="G1" s="3"/>
    </row>
    <row r="2" spans="1:7" ht="32.25" customHeight="1">
      <c r="A2" s="88" t="s">
        <v>0</v>
      </c>
      <c r="B2" s="88"/>
      <c r="C2" s="88"/>
      <c r="D2" s="88"/>
      <c r="E2" s="88"/>
      <c r="F2" s="6"/>
      <c r="G2" s="7"/>
    </row>
    <row r="3" spans="1:7" ht="27" customHeight="1">
      <c r="A3" s="88"/>
      <c r="B3" s="88"/>
      <c r="C3" s="88"/>
      <c r="D3" s="88"/>
      <c r="E3" s="88"/>
      <c r="F3" s="8"/>
      <c r="G3" s="9"/>
    </row>
    <row r="4" spans="1:7" ht="36" customHeight="1" thickBot="1">
      <c r="A4" s="88"/>
      <c r="B4" s="88"/>
      <c r="C4" s="88"/>
      <c r="D4" s="88"/>
      <c r="E4" s="88"/>
      <c r="F4" s="10"/>
      <c r="G4" s="11"/>
    </row>
    <row r="5" spans="1:13" ht="75.75" customHeight="1">
      <c r="A5" s="12"/>
      <c r="B5" s="89" t="s">
        <v>1</v>
      </c>
      <c r="C5" s="89"/>
      <c r="D5" s="89" t="s">
        <v>2</v>
      </c>
      <c r="E5" s="89"/>
      <c r="F5" s="90" t="s">
        <v>3</v>
      </c>
      <c r="G5" s="91"/>
      <c r="J5" s="5"/>
      <c r="K5" s="13"/>
      <c r="L5" s="92" t="s">
        <v>4</v>
      </c>
      <c r="M5" s="92"/>
    </row>
    <row r="6" spans="1:13" ht="79.5" customHeight="1" thickBot="1">
      <c r="A6" s="14" t="s">
        <v>5</v>
      </c>
      <c r="B6" s="15" t="s">
        <v>6</v>
      </c>
      <c r="C6" s="15" t="s">
        <v>7</v>
      </c>
      <c r="D6" s="15" t="s">
        <v>6</v>
      </c>
      <c r="E6" s="15" t="s">
        <v>7</v>
      </c>
      <c r="F6" s="16" t="s">
        <v>8</v>
      </c>
      <c r="G6" s="17" t="s">
        <v>9</v>
      </c>
      <c r="J6" s="18" t="s">
        <v>10</v>
      </c>
      <c r="K6" s="19" t="s">
        <v>11</v>
      </c>
      <c r="L6" s="20" t="s">
        <v>12</v>
      </c>
      <c r="M6" s="20" t="s">
        <v>13</v>
      </c>
    </row>
    <row r="7" spans="1:13" ht="36" customHeight="1" thickBot="1">
      <c r="A7" s="21" t="s">
        <v>14</v>
      </c>
      <c r="B7" s="22">
        <f>'[1]Форма1'!J7</f>
        <v>0.9492621866413379</v>
      </c>
      <c r="C7" s="23">
        <f>'[1]Форма1'!F7/'[1]Форма ГУЕ прокурат'!J7</f>
        <v>1.4176533005696415</v>
      </c>
      <c r="D7" s="24">
        <f>'[1]Форма1'!R7</f>
        <v>0.9855439109390135</v>
      </c>
      <c r="E7" s="25">
        <f>'[1]Форма1'!O7/'[1]Форма ГУЕ прокурат'!K7</f>
        <v>1.0592396717150303</v>
      </c>
      <c r="F7" s="26">
        <f>F8+F19+F47+F54</f>
        <v>1.0034132776615228</v>
      </c>
      <c r="G7" s="27">
        <v>1</v>
      </c>
      <c r="J7" s="28">
        <f>J8+J19+J47+J54</f>
        <v>322308</v>
      </c>
      <c r="K7" s="29">
        <f>K8+K19+K47+K54</f>
        <v>201262.05939151198</v>
      </c>
      <c r="L7" s="13">
        <f>'[1]Форма1'!F7-'[1]Форма ГУЕ прокурат'!J7</f>
        <v>134613</v>
      </c>
      <c r="M7" s="13">
        <f>'[1]Форма1'!O7-'[1]Форма ГУЕ прокурат'!K7</f>
        <v>11922.698327044083</v>
      </c>
    </row>
    <row r="8" spans="1:13" ht="36" customHeight="1" thickBot="1">
      <c r="A8" s="30" t="s">
        <v>15</v>
      </c>
      <c r="B8" s="31">
        <f>'[1]Форма1'!J8</f>
        <v>0.996420873890827</v>
      </c>
      <c r="C8" s="32">
        <f>'[1]Форма1'!F8/'[1]Форма ГУЕ прокурат'!J8</f>
        <v>1.0341036343275984</v>
      </c>
      <c r="D8" s="33">
        <f>'[1]Форма1'!R8</f>
        <v>1.0125483041578602</v>
      </c>
      <c r="E8" s="34">
        <f>'[1]Форма1'!O8/'[1]Форма ГУЕ прокурат'!K8</f>
        <v>0.9747289222277238</v>
      </c>
      <c r="F8" s="35">
        <f>L8/L7</f>
        <v>0.03732923268926478</v>
      </c>
      <c r="G8" s="36">
        <f>M8/M7</f>
        <v>-0.2632030966414609</v>
      </c>
      <c r="J8" s="28">
        <f>J9+J10+J11+J12+J13+J14+J15+J16+J17</f>
        <v>147345</v>
      </c>
      <c r="K8" s="29">
        <f>K9+K10+K11+K12+K13+K14+K15+K16+K17</f>
        <v>124177.17788999996</v>
      </c>
      <c r="L8" s="37">
        <f>'[1]Форма1'!F8-'[1]Форма ГУЕ прокурат'!J8</f>
        <v>5025</v>
      </c>
      <c r="M8" s="37">
        <f>'[1]Форма1'!O8-'[1]Форма ГУЕ прокурат'!K8</f>
        <v>-3138.091119999968</v>
      </c>
    </row>
    <row r="9" spans="1:13" ht="36" customHeight="1">
      <c r="A9" s="38" t="s">
        <v>16</v>
      </c>
      <c r="B9" s="39">
        <f>'[1]Форма1'!J9</f>
        <v>0.983076546572748</v>
      </c>
      <c r="C9" s="40">
        <f>'[1]Форма1'!F9/'[1]Форма ГУЕ прокурат'!J9</f>
        <v>1.1489580894404121</v>
      </c>
      <c r="D9" s="41">
        <f>'[1]Форма1'!R9</f>
        <v>1.0658142099422934</v>
      </c>
      <c r="E9" s="42">
        <f>'[1]Форма1'!O9/'[1]Форма ГУЕ прокурат'!K9</f>
        <v>0.8685480900893273</v>
      </c>
      <c r="F9" s="43">
        <f>L9/L7</f>
        <v>0.023630704315333585</v>
      </c>
      <c r="G9" s="43">
        <f>M9/M7</f>
        <v>-0.14461830893506197</v>
      </c>
      <c r="J9" s="44">
        <v>21355</v>
      </c>
      <c r="K9" s="45">
        <v>13116.891730000003</v>
      </c>
      <c r="L9" s="13">
        <f>'[1]Форма1'!F9-'[1]Форма ГУЕ прокурат'!J9</f>
        <v>3181</v>
      </c>
      <c r="M9" s="13">
        <f>'[1]Форма1'!O9-'[1]Форма ГУЕ прокурат'!K9</f>
        <v>-1724.240470000008</v>
      </c>
    </row>
    <row r="10" spans="1:13" ht="36" customHeight="1">
      <c r="A10" s="46" t="s">
        <v>17</v>
      </c>
      <c r="B10" s="47">
        <f>'[1]Форма1'!J10</f>
        <v>0.9977148558508541</v>
      </c>
      <c r="C10" s="48">
        <f>'[1]Форма1'!F10/'[1]Форма ГУЕ прокурат'!J10</f>
        <v>1.0398428731762066</v>
      </c>
      <c r="D10" s="49">
        <f>'[1]Форма1'!R10</f>
        <v>0.9636235537223</v>
      </c>
      <c r="E10" s="50">
        <f>'[1]Форма1'!O10/'[1]Форма ГУЕ прокурат'!K10</f>
        <v>1.0541922601094191</v>
      </c>
      <c r="F10" s="51">
        <f>L10/L7</f>
        <v>0.0021097516584579496</v>
      </c>
      <c r="G10" s="51">
        <f>M10/M7</f>
        <v>0.0907354770141382</v>
      </c>
      <c r="J10" s="44">
        <v>7128</v>
      </c>
      <c r="K10" s="45">
        <v>19962.47651999999</v>
      </c>
      <c r="L10" s="13">
        <f>'[1]Форма1'!F10-'[1]Форма ГУЕ прокурат'!J10</f>
        <v>284</v>
      </c>
      <c r="M10" s="13">
        <f>'[1]Форма1'!O10-'[1]Форма ГУЕ прокурат'!K10</f>
        <v>1081.8117200000124</v>
      </c>
    </row>
    <row r="11" spans="1:13" ht="36" customHeight="1">
      <c r="A11" s="46" t="s">
        <v>18</v>
      </c>
      <c r="B11" s="47">
        <f>'[1]Форма1'!J11</f>
        <v>0.9964586115895427</v>
      </c>
      <c r="C11" s="48">
        <f>'[1]Форма1'!F11/'[1]Форма ГУЕ прокурат'!J11</f>
        <v>1.0469276393831555</v>
      </c>
      <c r="D11" s="49">
        <f>'[1]Форма1'!R11</f>
        <v>1.013100148312112</v>
      </c>
      <c r="E11" s="50">
        <f>'[1]Форма1'!O11/'[1]Форма ГУЕ прокурат'!K11</f>
        <v>0.968358932772663</v>
      </c>
      <c r="F11" s="51">
        <f>L11/L7</f>
        <v>0.007346987289489128</v>
      </c>
      <c r="G11" s="43">
        <f>M11/M7</f>
        <v>-0.05134856667565751</v>
      </c>
      <c r="J11" s="44">
        <v>21075</v>
      </c>
      <c r="K11" s="45">
        <v>19348.698499999984</v>
      </c>
      <c r="L11" s="13">
        <f>'[1]Форма1'!F11-'[1]Форма ГУЕ прокурат'!J11</f>
        <v>989</v>
      </c>
      <c r="M11" s="13">
        <f>'[1]Форма1'!O11-'[1]Форма ГУЕ прокурат'!K11</f>
        <v>-612.2134699999733</v>
      </c>
    </row>
    <row r="12" spans="1:13" ht="36" customHeight="1">
      <c r="A12" s="52" t="s">
        <v>19</v>
      </c>
      <c r="B12" s="47">
        <f>'[1]Форма1'!J12</f>
        <v>1.0246639278870888</v>
      </c>
      <c r="C12" s="48">
        <f>'[1]Форма1'!F12/'[1]Форма ГУЕ прокурат'!J12</f>
        <v>0.8558794057421688</v>
      </c>
      <c r="D12" s="49">
        <f>'[1]Форма1'!R12</f>
        <v>1.0565832847779557</v>
      </c>
      <c r="E12" s="50">
        <f>'[1]Форма1'!O12/'[1]Форма ГУЕ прокурат'!K12</f>
        <v>0.8985489146511413</v>
      </c>
      <c r="F12" s="51">
        <f>L12/L7</f>
        <v>-0.02457414959922147</v>
      </c>
      <c r="G12" s="43">
        <f>M12/M7</f>
        <v>-0.07371516966142154</v>
      </c>
      <c r="J12" s="44">
        <v>22953</v>
      </c>
      <c r="K12" s="45">
        <v>8663.12792</v>
      </c>
      <c r="L12" s="13">
        <f>'[1]Форма1'!F12-'[1]Форма ГУЕ прокурат'!J12</f>
        <v>-3308</v>
      </c>
      <c r="M12" s="13">
        <f>'[1]Форма1'!O12-'[1]Форма ГУЕ прокурат'!K12</f>
        <v>-878.8837300000014</v>
      </c>
    </row>
    <row r="13" spans="1:13" ht="36" customHeight="1">
      <c r="A13" s="46" t="s">
        <v>20</v>
      </c>
      <c r="B13" s="47">
        <f>'[1]Форма1'!J13</f>
        <v>0.9928176032469533</v>
      </c>
      <c r="C13" s="48">
        <f>'[1]Форма1'!F13/'[1]Форма ГУЕ прокурат'!J13</f>
        <v>1.0626215840666975</v>
      </c>
      <c r="D13" s="49">
        <f>'[1]Форма1'!R13</f>
        <v>1.016844139703467</v>
      </c>
      <c r="E13" s="50">
        <f>'[1]Форма1'!O13/'[1]Форма ГУЕ прокурат'!K13</f>
        <v>0.9699216748717481</v>
      </c>
      <c r="F13" s="51">
        <f>L13/L7</f>
        <v>0.0050218032433717395</v>
      </c>
      <c r="G13" s="43">
        <f>M13/M7</f>
        <v>-0.03905087315208719</v>
      </c>
      <c r="J13" s="44">
        <v>10795</v>
      </c>
      <c r="K13" s="45">
        <v>15479.312030000001</v>
      </c>
      <c r="L13" s="13">
        <f>'[1]Форма1'!F13-'[1]Форма ГУЕ прокурат'!J13</f>
        <v>676</v>
      </c>
      <c r="M13" s="13">
        <f>'[1]Форма1'!O13-'[1]Форма ГУЕ прокурат'!K13</f>
        <v>-465.59178000000065</v>
      </c>
    </row>
    <row r="14" spans="1:13" ht="36" customHeight="1">
      <c r="A14" s="46" t="s">
        <v>21</v>
      </c>
      <c r="B14" s="47">
        <f>'[1]Форма1'!J14</f>
        <v>0.9873781840177431</v>
      </c>
      <c r="C14" s="48">
        <f>'[1]Форма1'!F14/'[1]Форма ГУЕ прокурат'!J14</f>
        <v>1.0751139908807295</v>
      </c>
      <c r="D14" s="49">
        <f>'[1]Форма1'!R14</f>
        <v>1.0436117050067393</v>
      </c>
      <c r="E14" s="50">
        <f>'[1]Форма1'!O14/'[1]Форма ГУЕ прокурат'!K14</f>
        <v>0.9147049686347514</v>
      </c>
      <c r="F14" s="51">
        <f>L14/L7</f>
        <v>0.01395110427670433</v>
      </c>
      <c r="G14" s="43">
        <f>M14/M7</f>
        <v>-0.10202735124487304</v>
      </c>
      <c r="J14" s="44">
        <v>25002</v>
      </c>
      <c r="K14" s="45">
        <v>14261.573159999993</v>
      </c>
      <c r="L14" s="13">
        <f>'[1]Форма1'!F14-'[1]Форма ГУЕ прокурат'!J14</f>
        <v>1878</v>
      </c>
      <c r="M14" s="13">
        <f>'[1]Форма1'!O14-'[1]Форма ГУЕ прокурат'!K14</f>
        <v>-1216.441329999987</v>
      </c>
    </row>
    <row r="15" spans="1:13" ht="36" customHeight="1">
      <c r="A15" s="46" t="s">
        <v>22</v>
      </c>
      <c r="B15" s="47">
        <f>'[1]Форма1'!J15</f>
        <v>0.9990657660382432</v>
      </c>
      <c r="C15" s="48">
        <f>'[1]Форма1'!F15/'[1]Форма ГУЕ прокурат'!J15</f>
        <v>1.0096460791117279</v>
      </c>
      <c r="D15" s="49">
        <f>'[1]Форма1'!R15</f>
        <v>0.9933687785929542</v>
      </c>
      <c r="E15" s="50">
        <f>'[1]Форма1'!O15/'[1]Форма ГУЕ прокурат'!K15</f>
        <v>1.0123324592294813</v>
      </c>
      <c r="F15" s="51">
        <f>L15/L7</f>
        <v>0.0010325897201607572</v>
      </c>
      <c r="G15" s="43">
        <f>M15/M7</f>
        <v>0.009935475741367742</v>
      </c>
      <c r="J15" s="44">
        <v>14410</v>
      </c>
      <c r="K15" s="45">
        <v>9605.357520000001</v>
      </c>
      <c r="L15" s="13">
        <f>'[1]Форма1'!F15-'[1]Форма ГУЕ прокурат'!J15</f>
        <v>139</v>
      </c>
      <c r="M15" s="13">
        <f>'[1]Форма1'!O15-'[1]Форма ГУЕ прокурат'!K15</f>
        <v>118.45767999999225</v>
      </c>
    </row>
    <row r="16" spans="1:13" ht="36" customHeight="1">
      <c r="A16" s="46" t="s">
        <v>23</v>
      </c>
      <c r="B16" s="47">
        <f>'[1]Форма1'!J16</f>
        <v>0.9935801458470221</v>
      </c>
      <c r="C16" s="48">
        <f>'[1]Форма1'!F16/'[1]Форма ГУЕ прокурат'!J16</f>
        <v>1.069254008831048</v>
      </c>
      <c r="D16" s="49">
        <f>'[1]Форма1'!R16</f>
        <v>0.9789038223031481</v>
      </c>
      <c r="E16" s="50">
        <f>'[1]Форма1'!O16/'[1]Форма ГУЕ прокурат'!K16</f>
        <v>1.0451698580813809</v>
      </c>
      <c r="F16" s="51">
        <f>L16/L7</f>
        <v>0.008855014003105198</v>
      </c>
      <c r="G16" s="43">
        <f>M16/M7</f>
        <v>0.03787023437268715</v>
      </c>
      <c r="J16" s="44">
        <v>17212</v>
      </c>
      <c r="K16" s="45">
        <v>9995.944179999995</v>
      </c>
      <c r="L16" s="13">
        <f>'[1]Форма1'!F16-'[1]Форма ГУЕ прокурат'!J16</f>
        <v>1192</v>
      </c>
      <c r="M16" s="13">
        <f>'[1]Форма1'!O16-'[1]Форма ГУЕ прокурат'!K16</f>
        <v>451.51538000000437</v>
      </c>
    </row>
    <row r="17" spans="1:13" ht="36" customHeight="1" thickBot="1">
      <c r="A17" s="52" t="s">
        <v>24</v>
      </c>
      <c r="B17" s="47">
        <f>'[1]Форма1'!J17</f>
        <v>1.0000594241796987</v>
      </c>
      <c r="C17" s="48">
        <f>'[1]Форма1'!F17/'[1]Форма ГУЕ прокурат'!J17</f>
        <v>0.9991908293998651</v>
      </c>
      <c r="D17" s="49">
        <f>'[1]Форма1'!R17</f>
        <v>0.994127523128069</v>
      </c>
      <c r="E17" s="50">
        <f>'[1]Форма1'!O17/'[1]Форма ГУЕ прокурат'!K17</f>
        <v>1.0078213382546541</v>
      </c>
      <c r="F17" s="53">
        <f>L17/L7</f>
        <v>-4.457221813643556E-05</v>
      </c>
      <c r="G17" s="43">
        <f>M17/M7</f>
        <v>0.00901598589944833</v>
      </c>
      <c r="J17" s="44">
        <v>7415</v>
      </c>
      <c r="K17" s="45">
        <v>13743.796329999994</v>
      </c>
      <c r="L17" s="13">
        <f>'[1]Форма1'!F17-'[1]Форма ГУЕ прокурат'!J17</f>
        <v>-6</v>
      </c>
      <c r="M17" s="13">
        <f>'[1]Форма1'!O17-'[1]Форма ГУЕ прокурат'!K17</f>
        <v>107.49488000000565</v>
      </c>
    </row>
    <row r="18" spans="1:13" ht="0.75" customHeight="1" thickBot="1">
      <c r="A18" s="54" t="s">
        <v>25</v>
      </c>
      <c r="B18" s="55" t="e">
        <f>'[1]Форма1'!J18</f>
        <v>#DIV/0!</v>
      </c>
      <c r="C18" s="56">
        <f>'[1]Форма1'!F18/'[1]Форма ГУЕ прокурат'!J18</f>
        <v>0</v>
      </c>
      <c r="D18" s="57" t="str">
        <f>'[1]Форма1'!R18</f>
        <v>х</v>
      </c>
      <c r="E18" s="58">
        <f>'[1]Форма1'!O18/'[1]Форма ГУЕ прокурат'!K18</f>
        <v>0</v>
      </c>
      <c r="F18" s="59">
        <f>L18/J18</f>
        <v>-1</v>
      </c>
      <c r="G18" s="60">
        <f>M18/M7</f>
        <v>-5.494948314580448</v>
      </c>
      <c r="J18" s="44">
        <v>76924</v>
      </c>
      <c r="K18" s="45">
        <v>65514.61107744201</v>
      </c>
      <c r="L18" s="13">
        <f>'[1]Форма1'!F18-'[1]Форма ГУЕ прокурат'!J18</f>
        <v>-76924</v>
      </c>
      <c r="M18" s="13">
        <f>'[1]Форма1'!O18-'[1]Форма ГУЕ прокурат'!K18</f>
        <v>-65514.61107744201</v>
      </c>
    </row>
    <row r="19" spans="1:13" ht="36" customHeight="1" thickBot="1">
      <c r="A19" s="61" t="s">
        <v>26</v>
      </c>
      <c r="B19" s="31">
        <f>'[1]Форма1'!J19</f>
        <v>0.9936655200635945</v>
      </c>
      <c r="C19" s="32">
        <f>'[1]Форма1'!F19/'[1]Форма ГУЕ прокурат'!J19</f>
        <v>1.05604232749207</v>
      </c>
      <c r="D19" s="33">
        <f>'[1]Форма1'!R19</f>
        <v>0.9782476805456973</v>
      </c>
      <c r="E19" s="34">
        <f>'[1]Форма1'!O19/'[1]Форма ГУЕ прокурат'!K19</f>
        <v>1.1681372900089897</v>
      </c>
      <c r="F19" s="62">
        <f>L19/L7</f>
        <v>0.03202513873102895</v>
      </c>
      <c r="G19" s="63">
        <f>-M19/M7</f>
        <v>-0.9239057183530222</v>
      </c>
      <c r="J19" s="28">
        <f>J20+J21+J22+J23+J24+J25+J26+J27+J28+J29+J30+J31+J32+J33+J34+J35+J36+J37+J38+J39+J40+J41+J42+J43+J44+J45+J46</f>
        <v>76924</v>
      </c>
      <c r="K19" s="29">
        <f>K20+K21+K22+K23+K24+K25+K26+K27+K28+K29+K30+K31+K32+K33+K34+K35+K36+K37+K38+K39+K40+K41+K42+K43+K44+K45+K46</f>
        <v>65514.61107744201</v>
      </c>
      <c r="L19" s="37">
        <f>'[1]Форма1'!F19-'[1]Форма ГУЕ прокурат'!J19</f>
        <v>4311</v>
      </c>
      <c r="M19" s="37">
        <f>'[1]Форма1'!O19-'[1]Форма ГУЕ прокурат'!K19</f>
        <v>11015.44916255404</v>
      </c>
    </row>
    <row r="20" spans="1:13" ht="36" customHeight="1">
      <c r="A20" s="64" t="s">
        <v>27</v>
      </c>
      <c r="B20" s="39">
        <f>'[1]Форма1'!J20</f>
        <v>0.9970353130238422</v>
      </c>
      <c r="C20" s="40">
        <f>'[1]Форма1'!F20/'[1]Форма ГУЕ прокурат'!J20</f>
        <v>1.1867364746945899</v>
      </c>
      <c r="D20" s="41">
        <f>'[1]Форма1'!R20</f>
        <v>0.9886054415109813</v>
      </c>
      <c r="E20" s="42">
        <f>'[1]Форма1'!O20/'[1]Форма ГУЕ прокурат'!K20</f>
        <v>1.0959506379153716</v>
      </c>
      <c r="F20" s="65">
        <f>L20/L7</f>
        <v>0.0015897424468662017</v>
      </c>
      <c r="G20" s="65">
        <f>M20/M7</f>
        <v>0.03696994243024966</v>
      </c>
      <c r="J20" s="44">
        <v>1146</v>
      </c>
      <c r="K20" s="45">
        <v>4593.8357507619985</v>
      </c>
      <c r="L20" s="13">
        <f>'[1]Форма1'!F20-'[1]Форма ГУЕ прокурат'!J20</f>
        <v>214</v>
      </c>
      <c r="M20" s="13">
        <f>'[1]Форма1'!O20-'[1]Форма ГУЕ прокурат'!K20</f>
        <v>440.78147076405367</v>
      </c>
    </row>
    <row r="21" spans="1:13" ht="36" customHeight="1">
      <c r="A21" s="46" t="s">
        <v>28</v>
      </c>
      <c r="B21" s="47">
        <f>'[1]Форма1'!J21</f>
        <v>0.9977302204928664</v>
      </c>
      <c r="C21" s="48">
        <f>'[1]Форма1'!F21/'[1]Форма ГУЕ прокурат'!J21</f>
        <v>1.0144927536231885</v>
      </c>
      <c r="D21" s="49">
        <f>'[1]Форма1'!R21</f>
        <v>0.9840802747522733</v>
      </c>
      <c r="E21" s="50">
        <f>'[1]Форма1'!O21/'[1]Форма ГУЕ прокурат'!K21</f>
        <v>1.1343271087141833</v>
      </c>
      <c r="F21" s="65">
        <f>L21/L7</f>
        <v>0.00015600276347752445</v>
      </c>
      <c r="G21" s="65">
        <f>M21/M7</f>
        <v>0.010878082222026183</v>
      </c>
      <c r="J21" s="44">
        <v>1449</v>
      </c>
      <c r="K21" s="45">
        <v>965.5243379500006</v>
      </c>
      <c r="L21" s="13">
        <f>'[1]Форма1'!F21-'[1]Форма ГУЕ прокурат'!J21</f>
        <v>21</v>
      </c>
      <c r="M21" s="13">
        <f>'[1]Форма1'!O21-'[1]Форма ГУЕ прокурат'!K21</f>
        <v>129.69609270999956</v>
      </c>
    </row>
    <row r="22" spans="1:13" ht="36" customHeight="1">
      <c r="A22" s="46" t="s">
        <v>29</v>
      </c>
      <c r="B22" s="47">
        <f>'[1]Форма1'!J22</f>
        <v>0.9943028058681099</v>
      </c>
      <c r="C22" s="48">
        <f>'[1]Форма1'!F22/'[1]Форма ГУЕ прокурат'!J22</f>
        <v>1.087527352297593</v>
      </c>
      <c r="D22" s="49">
        <f>'[1]Форма1'!R22</f>
        <v>1.0092607443036323</v>
      </c>
      <c r="E22" s="50">
        <f>'[1]Форма1'!O22/'[1]Форма ГУЕ прокурат'!K22</f>
        <v>0.9152505532444059</v>
      </c>
      <c r="F22" s="65">
        <f>L22/L7</f>
        <v>0.0002971481209095704</v>
      </c>
      <c r="G22" s="65">
        <f>M22/M7</f>
        <v>-0.0038832757149429246</v>
      </c>
      <c r="J22" s="44">
        <v>457</v>
      </c>
      <c r="K22" s="45">
        <v>546.3059246100013</v>
      </c>
      <c r="L22" s="13">
        <f>'[1]Форма1'!F22-'[1]Форма ГУЕ прокурат'!J22</f>
        <v>40</v>
      </c>
      <c r="M22" s="13">
        <f>'[1]Форма1'!O22-'[1]Форма ГУЕ прокурат'!K22</f>
        <v>-46.299124870000924</v>
      </c>
    </row>
    <row r="23" spans="1:13" ht="36" customHeight="1">
      <c r="A23" s="46" t="s">
        <v>30</v>
      </c>
      <c r="B23" s="47">
        <f>'[1]Форма1'!J23</f>
        <v>0.9911423920329407</v>
      </c>
      <c r="C23" s="48">
        <f>'[1]Форма1'!F23/'[1]Форма ГУЕ прокурат'!J23</f>
        <v>1.0606159895150722</v>
      </c>
      <c r="D23" s="49">
        <f>'[1]Форма1'!R23</f>
        <v>0.9934231018771619</v>
      </c>
      <c r="E23" s="50">
        <f>'[1]Форма1'!O23/'[1]Форма ГУЕ прокурат'!K23</f>
        <v>1.0545768530634496</v>
      </c>
      <c r="F23" s="65">
        <f>L23/L7</f>
        <v>0.001374310059206763</v>
      </c>
      <c r="G23" s="65">
        <f>M23/M7</f>
        <v>0.009497997862039092</v>
      </c>
      <c r="J23" s="44">
        <v>3052</v>
      </c>
      <c r="K23" s="45">
        <v>2074.904595329999</v>
      </c>
      <c r="L23" s="13">
        <f>'[1]Форма1'!F23-'[1]Форма ГУЕ прокурат'!J23</f>
        <v>185</v>
      </c>
      <c r="M23" s="13">
        <f>'[1]Форма1'!O23-'[1]Форма ГУЕ прокурат'!K23</f>
        <v>113.24176322000176</v>
      </c>
    </row>
    <row r="24" spans="1:13" ht="36" customHeight="1">
      <c r="A24" s="46" t="s">
        <v>31</v>
      </c>
      <c r="B24" s="47">
        <f>'[1]Форма1'!J24</f>
        <v>0.9777192141830379</v>
      </c>
      <c r="C24" s="48">
        <f>'[1]Форма1'!F24/'[1]Форма ГУЕ прокурат'!J24</f>
        <v>1.1823529411764706</v>
      </c>
      <c r="D24" s="49">
        <f>'[1]Форма1'!R24</f>
        <v>0.9835887168927985</v>
      </c>
      <c r="E24" s="50">
        <f>'[1]Форма1'!O24/'[1]Форма ГУЕ прокурат'!K24</f>
        <v>1.1084158109536038</v>
      </c>
      <c r="F24" s="65">
        <f>L24/L7</f>
        <v>0.0013817387622295024</v>
      </c>
      <c r="G24" s="65">
        <f>M24/M7</f>
        <v>0.010596630137275442</v>
      </c>
      <c r="J24" s="44">
        <v>1020</v>
      </c>
      <c r="K24" s="45">
        <v>1165.332097770001</v>
      </c>
      <c r="L24" s="13">
        <f>'[1]Форма1'!F24-'[1]Форма ГУЕ прокурат'!J24</f>
        <v>186</v>
      </c>
      <c r="M24" s="13">
        <f>'[1]Форма1'!O24-'[1]Форма ГУЕ прокурат'!K24</f>
        <v>126.34042440999883</v>
      </c>
    </row>
    <row r="25" spans="1:13" ht="36" customHeight="1">
      <c r="A25" s="46" t="s">
        <v>32</v>
      </c>
      <c r="B25" s="47">
        <f>'[1]Форма1'!J25</f>
        <v>0.987157112811563</v>
      </c>
      <c r="C25" s="48">
        <f>'[1]Форма1'!F25/'[1]Форма ГУЕ прокурат'!J25</f>
        <v>1.1861219195849546</v>
      </c>
      <c r="D25" s="49">
        <f>'[1]Форма1'!R25</f>
        <v>0.9975733705070599</v>
      </c>
      <c r="E25" s="50">
        <f>'[1]Форма1'!O25/'[1]Форма ГУЕ прокурат'!K25</f>
        <v>1.0173156526465494</v>
      </c>
      <c r="F25" s="65">
        <f>L25/L7</f>
        <v>0.0021320377675261674</v>
      </c>
      <c r="G25" s="65">
        <f>M25/M7</f>
        <v>0.0033795458414477577</v>
      </c>
      <c r="J25" s="44">
        <v>1542</v>
      </c>
      <c r="K25" s="45">
        <v>2326.9874010800004</v>
      </c>
      <c r="L25" s="13">
        <f>'[1]Форма1'!F25-'[1]Форма ГУЕ прокурат'!J25</f>
        <v>287</v>
      </c>
      <c r="M25" s="13">
        <f>'[1]Форма1'!O25-'[1]Форма ГУЕ прокурат'!K25</f>
        <v>40.29330554999797</v>
      </c>
    </row>
    <row r="26" spans="1:13" ht="36" customHeight="1">
      <c r="A26" s="66" t="s">
        <v>33</v>
      </c>
      <c r="B26" s="47">
        <f>'[1]Форма1'!J26</f>
        <v>1.0004160772239328</v>
      </c>
      <c r="C26" s="48">
        <f>'[1]Форма1'!F26/'[1]Форма ГУЕ прокурат'!J26</f>
        <v>0.9965986394557823</v>
      </c>
      <c r="D26" s="49">
        <f>'[1]Форма1'!R26</f>
        <v>0.9289701893617349</v>
      </c>
      <c r="E26" s="50">
        <f>'[1]Форма1'!O26/'[1]Форма ГУЕ прокурат'!K26</f>
        <v>1.6607963077043226</v>
      </c>
      <c r="F26" s="65">
        <f>L26/L7</f>
        <v>-3.71435151136963E-05</v>
      </c>
      <c r="G26" s="65">
        <f>M26/M7</f>
        <v>0.03528425961057564</v>
      </c>
      <c r="J26" s="44">
        <v>1470</v>
      </c>
      <c r="K26" s="45">
        <v>636.6312555400002</v>
      </c>
      <c r="L26" s="13">
        <f>'[1]Форма1'!F26-'[1]Форма ГУЕ прокурат'!J26</f>
        <v>-5</v>
      </c>
      <c r="M26" s="13">
        <f>'[1]Форма1'!O26-'[1]Форма ГУЕ прокурат'!K26</f>
        <v>420.6835830299992</v>
      </c>
    </row>
    <row r="27" spans="1:13" ht="36" customHeight="1">
      <c r="A27" s="52" t="s">
        <v>34</v>
      </c>
      <c r="B27" s="47">
        <f>'[1]Форма1'!J27</f>
        <v>0.98859732259211</v>
      </c>
      <c r="C27" s="48">
        <f>'[1]Форма1'!F27/'[1]Форма ГУЕ прокурат'!J27</f>
        <v>1.0693069306930694</v>
      </c>
      <c r="D27" s="49">
        <f>'[1]Форма1'!R27</f>
        <v>1.0152668488106662</v>
      </c>
      <c r="E27" s="50">
        <f>'[1]Форма1'!O27/'[1]Форма ГУЕ прокурат'!K27</f>
        <v>0.8918250465464379</v>
      </c>
      <c r="F27" s="65">
        <f>L27/L7</f>
        <v>0.002860050663754615</v>
      </c>
      <c r="G27" s="65">
        <f>M27/M7</f>
        <v>-0.019702075862070647</v>
      </c>
      <c r="J27" s="44">
        <v>5555</v>
      </c>
      <c r="K27" s="45">
        <v>2171.499958360002</v>
      </c>
      <c r="L27" s="13">
        <f>'[1]Форма1'!F27-'[1]Форма ГУЕ прокурат'!J27</f>
        <v>385</v>
      </c>
      <c r="M27" s="13">
        <f>'[1]Форма1'!O27-'[1]Форма ГУЕ прокурат'!K27</f>
        <v>-234.90190692000533</v>
      </c>
    </row>
    <row r="28" spans="1:13" ht="36" customHeight="1">
      <c r="A28" s="66" t="s">
        <v>35</v>
      </c>
      <c r="B28" s="47">
        <f>'[1]Форма1'!J28</f>
        <v>0.9916461243494933</v>
      </c>
      <c r="C28" s="48">
        <f>'[1]Форма1'!F28/'[1]Форма ГУЕ прокурат'!J28</f>
        <v>1.2</v>
      </c>
      <c r="D28" s="49">
        <f>'[1]Форма1'!R28</f>
        <v>0.8854674866968127</v>
      </c>
      <c r="E28" s="50">
        <f>'[1]Форма1'!O28/'[1]Форма ГУЕ прокурат'!K28</f>
        <v>2.052552614082358</v>
      </c>
      <c r="F28" s="65">
        <f>L28/L7</f>
        <v>0.00045315088438709484</v>
      </c>
      <c r="G28" s="65">
        <f>M28/M7</f>
        <v>0.12453663174652496</v>
      </c>
      <c r="J28" s="44">
        <v>305</v>
      </c>
      <c r="K28" s="45">
        <v>1410.6778807200014</v>
      </c>
      <c r="L28" s="13">
        <f>'[1]Форма1'!F28-'[1]Форма ГУЕ прокурат'!J28</f>
        <v>61</v>
      </c>
      <c r="M28" s="13">
        <f>'[1]Форма1'!O28-'[1]Форма ГУЕ прокурат'!K28</f>
        <v>1484.8126909799983</v>
      </c>
    </row>
    <row r="29" spans="1:13" s="67" customFormat="1" ht="36" customHeight="1">
      <c r="A29" s="66" t="s">
        <v>36</v>
      </c>
      <c r="B29" s="47">
        <f>'[1]Форма1'!J29</f>
        <v>1.0084664933300234</v>
      </c>
      <c r="C29" s="48">
        <f>'[1]Форма1'!F29/'[1]Форма ГУЕ прокурат'!J29</f>
        <v>0.9114754098360656</v>
      </c>
      <c r="D29" s="49">
        <f>'[1]Форма1'!R29</f>
        <v>0.9285961221290725</v>
      </c>
      <c r="E29" s="50">
        <f>'[1]Форма1'!O29/'[1]Форма ГУЕ прокурат'!K29</f>
        <v>1.4560355235338476</v>
      </c>
      <c r="F29" s="65">
        <f>L29/L7</f>
        <v>-0.0048137995587350406</v>
      </c>
      <c r="G29" s="65">
        <f>M29/M7</f>
        <v>0.3983704506702511</v>
      </c>
      <c r="J29" s="68">
        <v>7320</v>
      </c>
      <c r="K29" s="69">
        <v>10415.08930915</v>
      </c>
      <c r="L29" s="13">
        <f>'[1]Форма1'!F29-'[1]Форма ГУЕ прокурат'!J29</f>
        <v>-648</v>
      </c>
      <c r="M29" s="13">
        <f>'[1]Форма1'!O29-'[1]Форма ГУЕ прокурат'!K29</f>
        <v>4749.65070575</v>
      </c>
    </row>
    <row r="30" spans="1:13" ht="36" customHeight="1">
      <c r="A30" s="52" t="s">
        <v>37</v>
      </c>
      <c r="B30" s="47">
        <f>'[1]Форма1'!J30</f>
        <v>0.9950336430631208</v>
      </c>
      <c r="C30" s="48">
        <f>'[1]Форма1'!F30/'[1]Форма ГУЕ прокурат'!J30</f>
        <v>1.0200258397932818</v>
      </c>
      <c r="D30" s="49">
        <f>'[1]Форма1'!R30</f>
        <v>0.9380278933158366</v>
      </c>
      <c r="E30" s="50">
        <f>'[1]Форма1'!O30/'[1]Форма ГУЕ прокурат'!K30</f>
        <v>2.4372570423382207</v>
      </c>
      <c r="F30" s="65">
        <f>L30/J7</f>
        <v>9.618129242836045E-05</v>
      </c>
      <c r="G30" s="65">
        <f>M30/K7</f>
        <v>0.0020439442950832996</v>
      </c>
      <c r="J30" s="44">
        <v>1548</v>
      </c>
      <c r="K30" s="45">
        <v>286.2177230600011</v>
      </c>
      <c r="L30" s="13">
        <f>'[1]Форма1'!F30-'[1]Форма ГУЕ прокурат'!J30</f>
        <v>31</v>
      </c>
      <c r="M30" s="13">
        <f>'[1]Форма1'!O30-'[1]Форма ГУЕ прокурат'!K30</f>
        <v>411.36843810999716</v>
      </c>
    </row>
    <row r="31" spans="1:13" ht="36" customHeight="1">
      <c r="A31" s="52" t="s">
        <v>38</v>
      </c>
      <c r="B31" s="47">
        <f>'[1]Форма1'!J31</f>
        <v>0.9974059427493379</v>
      </c>
      <c r="C31" s="48">
        <f>'[1]Форма1'!F31/'[1]Форма ГУЕ прокурат'!J31</f>
        <v>1.0321348314606742</v>
      </c>
      <c r="D31" s="49">
        <f>'[1]Форма1'!R31</f>
        <v>0.9668584190154486</v>
      </c>
      <c r="E31" s="50">
        <f>'[1]Форма1'!O31/'[1]Форма ГУЕ прокурат'!K31</f>
        <v>1.3340154060702099</v>
      </c>
      <c r="F31" s="65">
        <f>L31/J7</f>
        <v>0.00044367499410501756</v>
      </c>
      <c r="G31" s="65">
        <f>M31/K7</f>
        <v>0.005950884220757014</v>
      </c>
      <c r="J31" s="44">
        <v>4450</v>
      </c>
      <c r="K31" s="45">
        <v>3585.7244657099927</v>
      </c>
      <c r="L31" s="13">
        <f>'[1]Форма1'!F31-'[1]Форма ГУЕ прокурат'!J31</f>
        <v>143</v>
      </c>
      <c r="M31" s="13">
        <f>'[1]Форма1'!O31-'[1]Форма ГУЕ прокурат'!K31</f>
        <v>1197.6872134700097</v>
      </c>
    </row>
    <row r="32" spans="1:13" ht="36" customHeight="1">
      <c r="A32" s="66" t="s">
        <v>39</v>
      </c>
      <c r="B32" s="47">
        <f>'[1]Форма1'!J32</f>
        <v>0.9955560822421047</v>
      </c>
      <c r="C32" s="48">
        <f>'[1]Форма1'!F32/'[1]Форма ГУЕ прокурат'!J32</f>
        <v>1.0134625740441572</v>
      </c>
      <c r="D32" s="49">
        <f>'[1]Форма1'!R32</f>
        <v>1.0262702716281822</v>
      </c>
      <c r="E32" s="50">
        <f>'[1]Форма1'!O32/'[1]Форма ГУЕ прокурат'!K32</f>
        <v>0.8097097174104957</v>
      </c>
      <c r="F32" s="65">
        <f>L32/J7</f>
        <v>0.0002326966752299043</v>
      </c>
      <c r="G32" s="65">
        <f>M32/K7</f>
        <v>-0.0016643963199659579</v>
      </c>
      <c r="J32" s="44">
        <v>5571</v>
      </c>
      <c r="K32" s="45">
        <v>1760.3622551900023</v>
      </c>
      <c r="L32" s="13">
        <f>'[1]Форма1'!F32-'[1]Форма ГУЕ прокурат'!J32</f>
        <v>75</v>
      </c>
      <c r="M32" s="13">
        <f>'[1]Форма1'!O32-'[1]Форма ГУЕ прокурат'!K32</f>
        <v>-334.9798310000026</v>
      </c>
    </row>
    <row r="33" spans="1:13" ht="36" customHeight="1">
      <c r="A33" s="52" t="s">
        <v>40</v>
      </c>
      <c r="B33" s="47">
        <f>'[1]Форма1'!J33</f>
        <v>1.008090367882766</v>
      </c>
      <c r="C33" s="48">
        <f>'[1]Форма1'!F33/'[1]Форма ГУЕ прокурат'!J33</f>
        <v>0.944327731092437</v>
      </c>
      <c r="D33" s="49">
        <f>'[1]Форма1'!R33</f>
        <v>0.9920679936033654</v>
      </c>
      <c r="E33" s="50">
        <f>'[1]Форма1'!O33/'[1]Форма ГУЕ прокурат'!K33</f>
        <v>1.0593028388733563</v>
      </c>
      <c r="F33" s="65">
        <f>L33/J7</f>
        <v>-0.00016443898382913238</v>
      </c>
      <c r="G33" s="65">
        <f>M33/K7</f>
        <v>0.0003110768093066649</v>
      </c>
      <c r="J33" s="44">
        <v>952</v>
      </c>
      <c r="K33" s="45">
        <v>1055.7329203699996</v>
      </c>
      <c r="L33" s="13">
        <f>'[1]Форма1'!F33-'[1]Форма ГУЕ прокурат'!J33</f>
        <v>-53</v>
      </c>
      <c r="M33" s="13">
        <f>'[1]Форма1'!O33-'[1]Форма ГУЕ прокурат'!K33</f>
        <v>62.60795927000004</v>
      </c>
    </row>
    <row r="34" spans="1:13" ht="36" customHeight="1">
      <c r="A34" s="66" t="s">
        <v>41</v>
      </c>
      <c r="B34" s="47">
        <f>'[1]Форма1'!J34</f>
        <v>0.9930593732820231</v>
      </c>
      <c r="C34" s="48">
        <f>'[1]Форма1'!F34/'[1]Форма ГУЕ прокурат'!J34</f>
        <v>1.1023302938196555</v>
      </c>
      <c r="D34" s="49">
        <f>'[1]Форма1'!R34</f>
        <v>0.9778915438574682</v>
      </c>
      <c r="E34" s="50">
        <f>'[1]Форма1'!O34/'[1]Форма ГУЕ прокурат'!K34</f>
        <v>1.9061870602731146</v>
      </c>
      <c r="F34" s="65">
        <f>L34/J7</f>
        <v>0.00031336485597627115</v>
      </c>
      <c r="G34" s="65">
        <f>M34/K7</f>
        <v>0.0011915925690866476</v>
      </c>
      <c r="J34" s="44">
        <v>987</v>
      </c>
      <c r="K34" s="45">
        <v>264.6499656899994</v>
      </c>
      <c r="L34" s="13">
        <f>'[1]Форма1'!F34-'[1]Форма ГУЕ прокурат'!J34</f>
        <v>101</v>
      </c>
      <c r="M34" s="13">
        <f>'[1]Форма1'!O34-'[1]Форма ГУЕ прокурат'!K34</f>
        <v>239.8223744100012</v>
      </c>
    </row>
    <row r="35" spans="1:13" ht="36" customHeight="1">
      <c r="A35" s="52" t="s">
        <v>42</v>
      </c>
      <c r="B35" s="47">
        <f>'[1]Форма1'!J35</f>
        <v>0.9904198365736827</v>
      </c>
      <c r="C35" s="48">
        <f>'[1]Форма1'!F35/'[1]Форма ГУЕ прокурат'!J35</f>
        <v>1.0603907637655416</v>
      </c>
      <c r="D35" s="49">
        <f>'[1]Форма1'!R35</f>
        <v>0.9676877521692114</v>
      </c>
      <c r="E35" s="50">
        <f>'[1]Форма1'!O35/'[1]Форма ГУЕ прокурат'!K35</f>
        <v>1.3021211306992644</v>
      </c>
      <c r="F35" s="65">
        <f>L35/J7</f>
        <v>0.00010548915943755663</v>
      </c>
      <c r="G35" s="65">
        <f>M35/K7</f>
        <v>0.0005514292613597311</v>
      </c>
      <c r="J35" s="44">
        <v>563</v>
      </c>
      <c r="K35" s="45">
        <v>367.34202766000044</v>
      </c>
      <c r="L35" s="13">
        <f>'[1]Форма1'!F35-'[1]Форма ГУЕ прокурат'!J35</f>
        <v>34</v>
      </c>
      <c r="M35" s="13">
        <f>'[1]Форма1'!O35-'[1]Форма ГУЕ прокурат'!K35</f>
        <v>110.9817887499998</v>
      </c>
    </row>
    <row r="36" spans="1:13" ht="36" customHeight="1">
      <c r="A36" s="52" t="s">
        <v>43</v>
      </c>
      <c r="B36" s="47">
        <f>'[1]Форма1'!J36</f>
        <v>0.995576032041046</v>
      </c>
      <c r="C36" s="48">
        <f>'[1]Форма1'!F36/'[1]Форма ГУЕ прокурат'!J36</f>
        <v>1.2186287192755498</v>
      </c>
      <c r="D36" s="49">
        <f>'[1]Форма1'!R36</f>
        <v>0.9757584285946582</v>
      </c>
      <c r="E36" s="50">
        <f>'[1]Форма1'!O36/'[1]Форма ГУЕ прокурат'!K36</f>
        <v>1.2668605970924236</v>
      </c>
      <c r="F36" s="65">
        <f>L36/J7</f>
        <v>0.0005243431748513844</v>
      </c>
      <c r="G36" s="65">
        <f>M36/K7</f>
        <v>0.0025707514163090307</v>
      </c>
      <c r="J36" s="44">
        <v>773</v>
      </c>
      <c r="K36" s="45">
        <v>1938.820229990001</v>
      </c>
      <c r="L36" s="13">
        <f>'[1]Форма1'!F36-'[1]Форма ГУЕ прокурат'!J36</f>
        <v>169</v>
      </c>
      <c r="M36" s="13">
        <f>'[1]Форма1'!O36-'[1]Форма ГУЕ прокурат'!K36</f>
        <v>517.3947242300017</v>
      </c>
    </row>
    <row r="37" spans="1:13" ht="36" customHeight="1">
      <c r="A37" s="52" t="s">
        <v>44</v>
      </c>
      <c r="B37" s="47">
        <f>'[1]Форма1'!J37</f>
        <v>0.9961998958875585</v>
      </c>
      <c r="C37" s="48">
        <f>'[1]Форма1'!F37/'[1]Форма ГУЕ прокурат'!J37</f>
        <v>1.026867868973132</v>
      </c>
      <c r="D37" s="49">
        <f>'[1]Форма1'!R37</f>
        <v>0.9280075845763923</v>
      </c>
      <c r="E37" s="50">
        <f>'[1]Форма1'!O37/'[1]Форма ГУЕ прокурат'!K37</f>
        <v>1.740469930671665</v>
      </c>
      <c r="F37" s="65">
        <f>L37/J7</f>
        <v>0.00022649143055710686</v>
      </c>
      <c r="G37" s="65">
        <f>M37/K7</f>
        <v>0.005872231075708852</v>
      </c>
      <c r="J37" s="44">
        <v>2717</v>
      </c>
      <c r="K37" s="45">
        <v>1596.0909019600006</v>
      </c>
      <c r="L37" s="13">
        <f>'[1]Форма1'!F37-'[1]Форма ГУЕ прокурат'!J37</f>
        <v>73</v>
      </c>
      <c r="M37" s="13">
        <f>'[1]Форма1'!O37-'[1]Форма ГУЕ прокурат'!K37</f>
        <v>1181.8573195199972</v>
      </c>
    </row>
    <row r="38" spans="1:13" ht="36" customHeight="1">
      <c r="A38" s="52" t="s">
        <v>45</v>
      </c>
      <c r="B38" s="47">
        <f>'[1]Форма1'!J38</f>
        <v>0.9988797610156833</v>
      </c>
      <c r="C38" s="48">
        <f>'[1]Форма1'!F38/'[1]Форма ГУЕ прокурат'!J38</f>
        <v>1.028301886792453</v>
      </c>
      <c r="D38" s="49">
        <f>'[1]Форма1'!R38</f>
        <v>0.9460256642740348</v>
      </c>
      <c r="E38" s="50">
        <f>'[1]Форма1'!O38/'[1]Форма ГУЕ прокурат'!K38</f>
        <v>1.5779547946571724</v>
      </c>
      <c r="F38" s="65">
        <f>L38/J7</f>
        <v>6.515506906437321E-05</v>
      </c>
      <c r="G38" s="65">
        <f>M38/K7</f>
        <v>0.003011471944202717</v>
      </c>
      <c r="J38" s="44">
        <v>742</v>
      </c>
      <c r="K38" s="45">
        <v>1048.6893627200013</v>
      </c>
      <c r="L38" s="13">
        <f>'[1]Форма1'!F38-'[1]Форма ГУЕ прокурат'!J38</f>
        <v>21</v>
      </c>
      <c r="M38" s="13">
        <f>'[1]Форма1'!O38-'[1]Форма ГУЕ прокурат'!K38</f>
        <v>606.0950452899992</v>
      </c>
    </row>
    <row r="39" spans="1:13" ht="36" customHeight="1">
      <c r="A39" s="52" t="s">
        <v>46</v>
      </c>
      <c r="B39" s="47">
        <f>'[1]Форма1'!J39</f>
        <v>0.9966127211140384</v>
      </c>
      <c r="C39" s="48">
        <f>'[1]Форма1'!F39/'[1]Форма ГУЕ прокурат'!J39</f>
        <v>1.0393586005830904</v>
      </c>
      <c r="D39" s="49">
        <f>'[1]Форма1'!R39</f>
        <v>0.96240240252061</v>
      </c>
      <c r="E39" s="50">
        <f>'[1]Форма1'!O39/'[1]Форма ГУЕ прокурат'!K39</f>
        <v>1.3285354336447253</v>
      </c>
      <c r="F39" s="65">
        <f>L39/J7</f>
        <v>0.0001675416061655311</v>
      </c>
      <c r="G39" s="65">
        <f>M39/K7</f>
        <v>0.0020470881804828325</v>
      </c>
      <c r="J39" s="44">
        <v>1372</v>
      </c>
      <c r="K39" s="45">
        <v>1254.0540251300008</v>
      </c>
      <c r="L39" s="13">
        <f>'[1]Форма1'!F39-'[1]Форма ГУЕ прокурат'!J39</f>
        <v>54</v>
      </c>
      <c r="M39" s="13">
        <f>'[1]Форма1'!O39-'[1]Форма ГУЕ прокурат'!K39</f>
        <v>412.001182959998</v>
      </c>
    </row>
    <row r="40" spans="1:13" ht="36" customHeight="1">
      <c r="A40" s="52" t="s">
        <v>47</v>
      </c>
      <c r="B40" s="47">
        <f>'[1]Форма1'!J40</f>
        <v>0.9915920965707765</v>
      </c>
      <c r="C40" s="48">
        <f>'[1]Форма1'!F40/'[1]Форма ГУЕ прокурат'!J40</f>
        <v>1.0430636727160874</v>
      </c>
      <c r="D40" s="49">
        <f>'[1]Форма1'!R40</f>
        <v>1.0075622547778815</v>
      </c>
      <c r="E40" s="50">
        <f>'[1]Форма1'!O40/'[1]Форма ГУЕ прокурат'!K40</f>
        <v>0.9497205829685867</v>
      </c>
      <c r="F40" s="65">
        <f>L40/J7</f>
        <v>0.0004343671270958214</v>
      </c>
      <c r="G40" s="65">
        <f>M40/K7</f>
        <v>-0.0007754637811113616</v>
      </c>
      <c r="J40" s="44">
        <v>3251</v>
      </c>
      <c r="K40" s="45">
        <v>3104.082083380001</v>
      </c>
      <c r="L40" s="13">
        <f>'[1]Форма1'!F40-'[1]Форма ГУЕ прокурат'!J40</f>
        <v>140</v>
      </c>
      <c r="M40" s="13">
        <f>'[1]Форма1'!O40-'[1]Форма ГУЕ прокурат'!K40</f>
        <v>-156.0714375700013</v>
      </c>
    </row>
    <row r="41" spans="1:13" ht="36" customHeight="1">
      <c r="A41" s="52" t="s">
        <v>48</v>
      </c>
      <c r="B41" s="47">
        <f>'[1]Форма1'!J41</f>
        <v>0.9964534670417023</v>
      </c>
      <c r="C41" s="48">
        <f>'[1]Форма1'!F41/'[1]Форма ГУЕ прокурат'!J41</f>
        <v>1.0375647668393781</v>
      </c>
      <c r="D41" s="49">
        <f>'[1]Форма1'!R41</f>
        <v>1.0110073624553613</v>
      </c>
      <c r="E41" s="50">
        <f>'[1]Форма1'!O41/'[1]Форма ГУЕ прокурат'!K41</f>
        <v>0.8732689109774663</v>
      </c>
      <c r="F41" s="65">
        <f>L41/J7</f>
        <v>8.997604775556301E-05</v>
      </c>
      <c r="G41" s="65">
        <f>M41/K7</f>
        <v>-0.00042571547647402084</v>
      </c>
      <c r="J41" s="44">
        <v>772</v>
      </c>
      <c r="K41" s="45">
        <v>676.0801486899998</v>
      </c>
      <c r="L41" s="13">
        <f>'[1]Форма1'!F41-'[1]Форма ГУЕ прокурат'!J41</f>
        <v>29</v>
      </c>
      <c r="M41" s="13">
        <f>'[1]Форма1'!O41-'[1]Форма ГУЕ прокурат'!K41</f>
        <v>-85.68037351000021</v>
      </c>
    </row>
    <row r="42" spans="1:13" ht="36" customHeight="1">
      <c r="A42" s="52" t="s">
        <v>49</v>
      </c>
      <c r="B42" s="47">
        <f>'[1]Форма1'!J42</f>
        <v>0.9927922281416484</v>
      </c>
      <c r="C42" s="48">
        <f>'[1]Форма1'!F42/'[1]Форма ГУЕ прокурат'!J42</f>
        <v>1.0507166482910695</v>
      </c>
      <c r="D42" s="49">
        <f>'[1]Форма1'!R42</f>
        <v>1.0091206051298958</v>
      </c>
      <c r="E42" s="50">
        <f>'[1]Форма1'!O42/'[1]Форма ГУЕ прокурат'!K42</f>
        <v>0.9382873471831363</v>
      </c>
      <c r="F42" s="65">
        <f>L42/J7</f>
        <v>0.0001427206274743413</v>
      </c>
      <c r="G42" s="65">
        <f>M42/K7</f>
        <v>-0.0001321445659972307</v>
      </c>
      <c r="J42" s="44">
        <v>907</v>
      </c>
      <c r="K42" s="45">
        <v>430.9600426500002</v>
      </c>
      <c r="L42" s="13">
        <f>'[1]Форма1'!F42-'[1]Форма ГУЕ прокурат'!J42</f>
        <v>46</v>
      </c>
      <c r="M42" s="13">
        <f>'[1]Форма1'!O42-'[1]Форма ГУЕ прокурат'!K42</f>
        <v>-26.595687490000216</v>
      </c>
    </row>
    <row r="43" spans="1:13" ht="36" customHeight="1">
      <c r="A43" s="52" t="s">
        <v>50</v>
      </c>
      <c r="B43" s="47">
        <f>'[1]Форма1'!J43</f>
        <v>0.9990885152926878</v>
      </c>
      <c r="C43" s="48">
        <f>'[1]Форма1'!F43/'[1]Форма ГУЕ прокурат'!J43</f>
        <v>1.0028002489110144</v>
      </c>
      <c r="D43" s="49">
        <f>'[1]Форма1'!R43</f>
        <v>0.9913104457876647</v>
      </c>
      <c r="E43" s="50">
        <f>'[1]Форма1'!O43/'[1]Форма ГУЕ прокурат'!K43</f>
        <v>1.087555403119373</v>
      </c>
      <c r="F43" s="65">
        <f>L43/J7</f>
        <v>2.7923601027588518E-05</v>
      </c>
      <c r="G43" s="65">
        <f>M43/K7</f>
        <v>0.0003577954221859473</v>
      </c>
      <c r="J43" s="44">
        <v>3214</v>
      </c>
      <c r="K43" s="45">
        <v>822.4580202300008</v>
      </c>
      <c r="L43" s="13">
        <f>'[1]Форма1'!F43-'[1]Форма ГУЕ прокурат'!J43</f>
        <v>9</v>
      </c>
      <c r="M43" s="13">
        <f>'[1]Форма1'!O43-'[1]Форма ГУЕ прокурат'!K43</f>
        <v>72.01064350999923</v>
      </c>
    </row>
    <row r="44" spans="1:13" ht="36" customHeight="1">
      <c r="A44" s="52" t="s">
        <v>51</v>
      </c>
      <c r="B44" s="47">
        <f>'[1]Форма1'!J44</f>
        <v>0.9795732816098921</v>
      </c>
      <c r="C44" s="48">
        <f>'[1]Форма1'!F44/'[1]Форма ГУЕ прокурат'!J44</f>
        <v>1.1046769613063543</v>
      </c>
      <c r="D44" s="49">
        <f>'[1]Форма1'!R44</f>
        <v>0.9995715495481502</v>
      </c>
      <c r="E44" s="50">
        <f>'[1]Форма1'!O44/'[1]Форма ГУЕ прокурат'!K44</f>
        <v>1.0026307684284892</v>
      </c>
      <c r="F44" s="65">
        <f>L44/J7</f>
        <v>0.007319086091564591</v>
      </c>
      <c r="G44" s="65">
        <f>M44/K7</f>
        <v>0.00020781733778564164</v>
      </c>
      <c r="J44" s="44">
        <v>22536</v>
      </c>
      <c r="K44" s="45">
        <v>15898.67999291</v>
      </c>
      <c r="L44" s="13">
        <f>'[1]Форма1'!F44-'[1]Форма ГУЕ прокурат'!J44</f>
        <v>2359</v>
      </c>
      <c r="M44" s="13">
        <f>'[1]Форма1'!O44-'[1]Форма ГУЕ прокурат'!K44</f>
        <v>41.82574537999972</v>
      </c>
    </row>
    <row r="45" spans="1:13" ht="36" customHeight="1">
      <c r="A45" s="52" t="s">
        <v>52</v>
      </c>
      <c r="B45" s="47">
        <f>'[1]Форма1'!J45</f>
        <v>0.9935671883432272</v>
      </c>
      <c r="C45" s="48">
        <f>'[1]Форма1'!F45/'[1]Форма ГУЕ прокурат'!J45</f>
        <v>1.170675830469645</v>
      </c>
      <c r="D45" s="49">
        <f>'[1]Форма1'!R45</f>
        <v>1.0190333076131288</v>
      </c>
      <c r="E45" s="50">
        <f>'[1]Форма1'!O45/'[1]Форма ГУЕ прокурат'!K45</f>
        <v>0.8854605433613392</v>
      </c>
      <c r="F45" s="65">
        <f>L45/J7</f>
        <v>0.0009245814562468198</v>
      </c>
      <c r="G45" s="65">
        <f>M45/K7</f>
        <v>-0.002279050610019433</v>
      </c>
      <c r="J45" s="44">
        <v>1746</v>
      </c>
      <c r="K45" s="45">
        <v>4004.6149396099963</v>
      </c>
      <c r="L45" s="13">
        <f>'[1]Форма1'!F45-'[1]Форма ГУЕ прокурат'!J45</f>
        <v>298</v>
      </c>
      <c r="M45" s="13">
        <f>'[1]Форма1'!O45-'[1]Форма ГУЕ прокурат'!K45</f>
        <v>-458.6864192299927</v>
      </c>
    </row>
    <row r="46" spans="1:13" ht="36" customHeight="1" thickBot="1">
      <c r="A46" s="54" t="s">
        <v>53</v>
      </c>
      <c r="B46" s="70">
        <f>'[1]Форма1'!J46</f>
        <v>0.9956966110812264</v>
      </c>
      <c r="C46" s="71">
        <f>'[1]Форма1'!F46/'[1]Форма ГУЕ прокурат'!J46</f>
        <v>1.037159920371599</v>
      </c>
      <c r="D46" s="72">
        <f>'[1]Форма1'!R46</f>
        <v>1.00006129287462</v>
      </c>
      <c r="E46" s="73">
        <f>'[1]Форма1'!O46/'[1]Форма ГУЕ прокурат'!K46</f>
        <v>0.9995611747021094</v>
      </c>
      <c r="F46" s="59">
        <f>L46/J7</f>
        <v>0.00017374685083832854</v>
      </c>
      <c r="G46" s="59">
        <f>M46/K7</f>
        <v>-2.4273237165393263E-06</v>
      </c>
      <c r="J46" s="44">
        <v>1507</v>
      </c>
      <c r="K46" s="45">
        <v>1113.263461220001</v>
      </c>
      <c r="L46" s="13">
        <f>'[1]Форма1'!F46-'[1]Форма ГУЕ прокурат'!J46</f>
        <v>56</v>
      </c>
      <c r="M46" s="13">
        <f>'[1]Форма1'!O46-'[1]Форма ГУЕ прокурат'!K46</f>
        <v>-0.4885281700005635</v>
      </c>
    </row>
    <row r="47" spans="1:13" s="77" customFormat="1" ht="36" customHeight="1" thickBot="1">
      <c r="A47" s="74" t="s">
        <v>54</v>
      </c>
      <c r="B47" s="75">
        <f>'[1]Форма1'!J47</f>
        <v>1.0036214422428156</v>
      </c>
      <c r="C47" s="32">
        <f>'[1]Форма1'!F47/'[1]Форма ГУЕ прокурат'!J47</f>
        <v>0.9844132753852233</v>
      </c>
      <c r="D47" s="33">
        <f>'[1]Форма1'!R47</f>
        <v>0.9569950008077132</v>
      </c>
      <c r="E47" s="34">
        <f>'[1]Форма1'!O47/'[1]Форма ГУЕ прокурат'!K47</f>
        <v>1.3496323021175334</v>
      </c>
      <c r="F47" s="76">
        <f>L47/J7</f>
        <v>-0.0024479690234185934</v>
      </c>
      <c r="G47" s="76">
        <f>M47/K7</f>
        <v>0.020099865303577494</v>
      </c>
      <c r="J47" s="28">
        <f>J48+J49+J50+J51+J52+J53</f>
        <v>50620</v>
      </c>
      <c r="K47" s="29">
        <f>K48+K49+K50+K51+K52+K53</f>
        <v>11570.27042407</v>
      </c>
      <c r="L47" s="13">
        <f>'[1]Форма1'!F47-'[1]Форма ГУЕ прокурат'!J47</f>
        <v>-789</v>
      </c>
      <c r="M47" s="13">
        <f>'[1]Форма1'!O47-'[1]Форма ГУЕ прокурат'!K47</f>
        <v>4045.3402844900047</v>
      </c>
    </row>
    <row r="48" spans="1:13" ht="36" customHeight="1">
      <c r="A48" s="38" t="s">
        <v>55</v>
      </c>
      <c r="B48" s="39">
        <f>'[1]Форма1'!J48</f>
        <v>0.9926280135485156</v>
      </c>
      <c r="C48" s="40">
        <f>'[1]Форма1'!F48/'[1]Форма ГУЕ прокурат'!J48</f>
        <v>1.0569055675176868</v>
      </c>
      <c r="D48" s="41">
        <f>'[1]Форма1'!R48</f>
        <v>0.9881308425418759</v>
      </c>
      <c r="E48" s="42">
        <f>'[1]Форма1'!O48/'[1]Форма ГУЕ прокурат'!K48</f>
        <v>1.0903574323777814</v>
      </c>
      <c r="F48" s="65">
        <f>L48/J7</f>
        <v>0.0005739851322337639</v>
      </c>
      <c r="G48" s="65">
        <f>M48/K7</f>
        <v>0.0014711932896602834</v>
      </c>
      <c r="J48" s="44">
        <v>3251</v>
      </c>
      <c r="K48" s="45">
        <v>3276.934541499998</v>
      </c>
      <c r="L48" s="13">
        <f>'[1]Форма1'!F48-'[1]Форма ГУЕ прокурат'!J48</f>
        <v>185</v>
      </c>
      <c r="M48" s="13">
        <f>'[1]Форма1'!O48-'[1]Форма ГУЕ прокурат'!K48</f>
        <v>296.09539124000185</v>
      </c>
    </row>
    <row r="49" spans="1:13" ht="36" customHeight="1">
      <c r="A49" s="52" t="s">
        <v>56</v>
      </c>
      <c r="B49" s="47">
        <f>'[1]Форма1'!J49</f>
        <v>0.9976421533344916</v>
      </c>
      <c r="C49" s="48">
        <f>'[1]Форма1'!F49/'[1]Форма ГУЕ прокурат'!J49</f>
        <v>1.0086497314030776</v>
      </c>
      <c r="D49" s="49">
        <f>'[1]Форма1'!R49</f>
        <v>0.8587794307455641</v>
      </c>
      <c r="E49" s="50">
        <f>'[1]Форма1'!O49/'[1]Форма ГУЕ прокурат'!K49</f>
        <v>2.422235511424405</v>
      </c>
      <c r="F49" s="65">
        <f>L49/J7</f>
        <v>0.0002947491219578788</v>
      </c>
      <c r="G49" s="65">
        <f>M49/K7</f>
        <v>0.014529251811945462</v>
      </c>
      <c r="J49" s="44">
        <v>10983</v>
      </c>
      <c r="K49" s="45">
        <v>2056.049871909999</v>
      </c>
      <c r="L49" s="13">
        <f>'[1]Форма1'!F49-'[1]Форма ГУЕ прокурат'!J49</f>
        <v>95</v>
      </c>
      <c r="M49" s="13">
        <f>'[1]Форма1'!O49-'[1]Форма ГУЕ прокурат'!K49</f>
        <v>2924.1871410900008</v>
      </c>
    </row>
    <row r="50" spans="1:13" ht="36" customHeight="1">
      <c r="A50" s="52" t="s">
        <v>57</v>
      </c>
      <c r="B50" s="47">
        <f>'[1]Форма1'!J50</f>
        <v>1.0090841857025243</v>
      </c>
      <c r="C50" s="48">
        <f>'[1]Форма1'!F50/'[1]Форма ГУЕ прокурат'!J50</f>
        <v>0.8781811377245509</v>
      </c>
      <c r="D50" s="49">
        <f>'[1]Форма1'!R50</f>
        <v>1.0116067731825995</v>
      </c>
      <c r="E50" s="50">
        <f>'[1]Форма1'!O50/'[1]Форма ГУЕ прокурат'!K50</f>
        <v>0.9092934717838175</v>
      </c>
      <c r="F50" s="65">
        <f>L50/J7</f>
        <v>-0.0020198071409955696</v>
      </c>
      <c r="G50" s="65">
        <f>M50/K7</f>
        <v>-0.0008781105123555001</v>
      </c>
      <c r="J50" s="44">
        <v>5344</v>
      </c>
      <c r="K50" s="45">
        <v>1948.3749799000038</v>
      </c>
      <c r="L50" s="13">
        <f>'[1]Форма1'!F50-'[1]Форма ГУЕ прокурат'!J50</f>
        <v>-651</v>
      </c>
      <c r="M50" s="13">
        <f>'[1]Форма1'!O50-'[1]Форма ГУЕ прокурат'!K50</f>
        <v>-176.7303300900037</v>
      </c>
    </row>
    <row r="51" spans="1:13" ht="36" customHeight="1">
      <c r="A51" s="52" t="s">
        <v>58</v>
      </c>
      <c r="B51" s="47">
        <f>'[1]Форма1'!J51</f>
        <v>0.9872093870709132</v>
      </c>
      <c r="C51" s="48">
        <f>'[1]Форма1'!F51/'[1]Форма ГУЕ прокурат'!J51</f>
        <v>1.1157270029673592</v>
      </c>
      <c r="D51" s="49">
        <f>'[1]Форма1'!R51</f>
        <v>0.9607743689153063</v>
      </c>
      <c r="E51" s="50">
        <f>'[1]Форма1'!O51/'[1]Форма ГУЕ прокурат'!K51</f>
        <v>1.3343117569463778</v>
      </c>
      <c r="F51" s="65">
        <f>L51/J7</f>
        <v>0.0010890204400759522</v>
      </c>
      <c r="G51" s="65">
        <f>M51/K7</f>
        <v>0.0030866028495791114</v>
      </c>
      <c r="J51" s="44">
        <v>3033</v>
      </c>
      <c r="K51" s="45">
        <v>1858.1938359099993</v>
      </c>
      <c r="L51" s="13">
        <f>'[1]Форма1'!F51-'[1]Форма ГУЕ прокурат'!J51</f>
        <v>351</v>
      </c>
      <c r="M51" s="13">
        <f>'[1]Форма1'!O51-'[1]Форма ГУЕ прокурат'!K51</f>
        <v>621.2160460300013</v>
      </c>
    </row>
    <row r="52" spans="1:13" ht="36" customHeight="1">
      <c r="A52" s="52" t="s">
        <v>59</v>
      </c>
      <c r="B52" s="47">
        <f>'[1]Форма1'!J52</f>
        <v>1.0470560527555346</v>
      </c>
      <c r="C52" s="48">
        <f>'[1]Форма1'!F52/'[1]Форма ГУЕ прокурат'!J52</f>
        <v>0.9591578086672118</v>
      </c>
      <c r="D52" s="49">
        <f>'[1]Форма1'!R52</f>
        <v>0.9784372436241434</v>
      </c>
      <c r="E52" s="50">
        <f>'[1]Форма1'!O52/'[1]Форма ГУЕ прокурат'!K52</f>
        <v>1.1859968021272531</v>
      </c>
      <c r="F52" s="65">
        <f>L52/J7</f>
        <v>-0.0030995197140623256</v>
      </c>
      <c r="G52" s="65">
        <f>M52/K7</f>
        <v>0.0006482987894215269</v>
      </c>
      <c r="J52" s="44">
        <v>24460</v>
      </c>
      <c r="K52" s="45">
        <v>701.5064128400002</v>
      </c>
      <c r="L52" s="13">
        <f>'[1]Форма1'!F52-'[1]Форма ГУЕ прокурат'!J52</f>
        <v>-999</v>
      </c>
      <c r="M52" s="13">
        <f>'[1]Форма1'!O52-'[1]Форма ГУЕ прокурат'!K52</f>
        <v>130.47794946000067</v>
      </c>
    </row>
    <row r="53" spans="1:13" ht="36" customHeight="1" thickBot="1">
      <c r="A53" s="54" t="s">
        <v>60</v>
      </c>
      <c r="B53" s="70">
        <f>'[1]Форма1'!J53</f>
        <v>0.9928455891501804</v>
      </c>
      <c r="C53" s="71">
        <f>'[1]Форма1'!F53/'[1]Форма ГУЕ прокурат'!J53</f>
        <v>1.064806987883911</v>
      </c>
      <c r="D53" s="72">
        <f>'[1]Форма1'!R53</f>
        <v>0.9778727167404139</v>
      </c>
      <c r="E53" s="73">
        <f>'[1]Форма1'!O53/'[1]Форма ГУЕ прокурат'!K53</f>
        <v>1.1446290350267756</v>
      </c>
      <c r="F53" s="59">
        <f>L53/J7</f>
        <v>0.0007136031373717066</v>
      </c>
      <c r="G53" s="59">
        <f>M53/K7</f>
        <v>0.0012426290753266022</v>
      </c>
      <c r="J53" s="44">
        <v>3549</v>
      </c>
      <c r="K53" s="45">
        <v>1729.2107820100007</v>
      </c>
      <c r="L53" s="13">
        <f>'[1]Форма1'!F53-'[1]Форма ГУЕ прокурат'!J53</f>
        <v>230</v>
      </c>
      <c r="M53" s="13">
        <f>'[1]Форма1'!O53-'[1]Форма ГУЕ прокурат'!K53</f>
        <v>250.09408676000226</v>
      </c>
    </row>
    <row r="54" spans="1:13" s="77" customFormat="1" ht="36" customHeight="1" thickBot="1">
      <c r="A54" s="78" t="s">
        <v>61</v>
      </c>
      <c r="B54" s="75">
        <f>'[1]Форма1'!J54</f>
        <v>0.6405365177670185</v>
      </c>
      <c r="C54" s="32"/>
      <c r="D54" s="33"/>
      <c r="E54" s="34"/>
      <c r="F54" s="62">
        <f>L54/L7</f>
        <v>0.9365068752646476</v>
      </c>
      <c r="G54" s="62">
        <f>M54/M7</f>
        <v>0</v>
      </c>
      <c r="J54" s="28">
        <v>47419</v>
      </c>
      <c r="K54" s="79"/>
      <c r="L54" s="13">
        <f>'[1]Форма1'!F54-'[1]Форма ГУЕ прокурат'!J54</f>
        <v>126066</v>
      </c>
      <c r="M54" s="13">
        <f>'[1]Форма1'!O54-'[1]Форма ГУЕ прокурат'!K54</f>
        <v>0</v>
      </c>
    </row>
    <row r="55" spans="1:13" ht="15.75" customHeight="1" hidden="1">
      <c r="A55" s="80" t="s">
        <v>62</v>
      </c>
      <c r="E55" s="81" t="e">
        <f>#REF!/#REF!</f>
        <v>#REF!</v>
      </c>
      <c r="F55" s="41" t="e">
        <f aca="true" t="shared" si="0" ref="F55:F78">L55/J55</f>
        <v>#DIV/0!</v>
      </c>
      <c r="L55" s="13">
        <f>'[1]Форма1'!F55-'[1]Форма ГУЕ прокурат'!J55</f>
        <v>0</v>
      </c>
      <c r="M55" s="13">
        <f>'[1]Форма1'!O55-'[1]Форма ГУЕ прокурат'!K55</f>
        <v>0</v>
      </c>
    </row>
    <row r="56" spans="1:13" ht="15.75" customHeight="1" hidden="1">
      <c r="A56" s="83" t="s">
        <v>63</v>
      </c>
      <c r="E56" s="84" t="e">
        <f>#REF!/#REF!</f>
        <v>#REF!</v>
      </c>
      <c r="F56" s="41" t="e">
        <f t="shared" si="0"/>
        <v>#DIV/0!</v>
      </c>
      <c r="L56" s="13">
        <f>'[1]Форма1'!F56-'[1]Форма ГУЕ прокурат'!J56</f>
        <v>0</v>
      </c>
      <c r="M56" s="13">
        <f>'[1]Форма1'!O56-'[1]Форма ГУЕ прокурат'!K56</f>
        <v>0</v>
      </c>
    </row>
    <row r="57" spans="1:13" ht="15.75" customHeight="1" hidden="1">
      <c r="A57" s="83" t="s">
        <v>64</v>
      </c>
      <c r="E57" s="84" t="e">
        <f>#REF!/#REF!</f>
        <v>#REF!</v>
      </c>
      <c r="F57" s="41" t="e">
        <f t="shared" si="0"/>
        <v>#DIV/0!</v>
      </c>
      <c r="L57" s="13">
        <f>'[1]Форма1'!F57-'[1]Форма ГУЕ прокурат'!J57</f>
        <v>0</v>
      </c>
      <c r="M57" s="13">
        <f>'[1]Форма1'!O57-'[1]Форма ГУЕ прокурат'!K57</f>
        <v>0</v>
      </c>
    </row>
    <row r="58" spans="1:13" ht="15.75" customHeight="1" hidden="1">
      <c r="A58" s="83" t="s">
        <v>65</v>
      </c>
      <c r="E58" s="84" t="e">
        <f>#REF!/#REF!</f>
        <v>#REF!</v>
      </c>
      <c r="F58" s="41" t="e">
        <f t="shared" si="0"/>
        <v>#DIV/0!</v>
      </c>
      <c r="L58" s="13">
        <f>'[1]Форма1'!F58-'[1]Форма ГУЕ прокурат'!J58</f>
        <v>0</v>
      </c>
      <c r="M58" s="13">
        <f>'[1]Форма1'!O58-'[1]Форма ГУЕ прокурат'!K58</f>
        <v>0</v>
      </c>
    </row>
    <row r="59" spans="1:13" ht="15.75" customHeight="1" hidden="1">
      <c r="A59" s="83" t="s">
        <v>66</v>
      </c>
      <c r="E59" s="84" t="e">
        <f>#REF!/#REF!</f>
        <v>#REF!</v>
      </c>
      <c r="F59" s="41" t="e">
        <f t="shared" si="0"/>
        <v>#DIV/0!</v>
      </c>
      <c r="L59" s="13">
        <f>'[1]Форма1'!F59-'[1]Форма ГУЕ прокурат'!J59</f>
        <v>0</v>
      </c>
      <c r="M59" s="13">
        <f>'[1]Форма1'!O59-'[1]Форма ГУЕ прокурат'!K59</f>
        <v>0</v>
      </c>
    </row>
    <row r="60" spans="1:13" ht="15.75" customHeight="1" hidden="1">
      <c r="A60" s="83" t="s">
        <v>67</v>
      </c>
      <c r="E60" s="84" t="e">
        <f>#REF!/#REF!</f>
        <v>#REF!</v>
      </c>
      <c r="F60" s="41" t="e">
        <f t="shared" si="0"/>
        <v>#DIV/0!</v>
      </c>
      <c r="L60" s="13">
        <f>'[1]Форма1'!F60-'[1]Форма ГУЕ прокурат'!J60</f>
        <v>0</v>
      </c>
      <c r="M60" s="13">
        <f>'[1]Форма1'!O60-'[1]Форма ГУЕ прокурат'!K60</f>
        <v>0</v>
      </c>
    </row>
    <row r="61" spans="1:13" ht="15.75" customHeight="1" hidden="1">
      <c r="A61" s="83" t="s">
        <v>68</v>
      </c>
      <c r="E61" s="84" t="e">
        <f>#REF!/#REF!</f>
        <v>#REF!</v>
      </c>
      <c r="F61" s="41" t="e">
        <f t="shared" si="0"/>
        <v>#DIV/0!</v>
      </c>
      <c r="L61" s="13">
        <f>'[1]Форма1'!F61-'[1]Форма ГУЕ прокурат'!J61</f>
        <v>0</v>
      </c>
      <c r="M61" s="13">
        <f>'[1]Форма1'!O61-'[1]Форма ГУЕ прокурат'!K61</f>
        <v>0</v>
      </c>
    </row>
    <row r="62" spans="1:13" ht="15.75" customHeight="1" hidden="1">
      <c r="A62" s="83" t="s">
        <v>69</v>
      </c>
      <c r="E62" s="84" t="e">
        <f>#REF!/#REF!</f>
        <v>#REF!</v>
      </c>
      <c r="F62" s="41" t="e">
        <f t="shared" si="0"/>
        <v>#DIV/0!</v>
      </c>
      <c r="L62" s="13">
        <f>'[1]Форма1'!F62-'[1]Форма ГУЕ прокурат'!J62</f>
        <v>0</v>
      </c>
      <c r="M62" s="13">
        <f>'[1]Форма1'!O62-'[1]Форма ГУЕ прокурат'!K62</f>
        <v>0</v>
      </c>
    </row>
    <row r="63" spans="1:13" ht="15.75" customHeight="1" hidden="1">
      <c r="A63" s="83" t="s">
        <v>70</v>
      </c>
      <c r="E63" s="84" t="e">
        <f>#REF!/#REF!</f>
        <v>#REF!</v>
      </c>
      <c r="F63" s="41" t="e">
        <f t="shared" si="0"/>
        <v>#DIV/0!</v>
      </c>
      <c r="L63" s="13">
        <f>'[1]Форма1'!F63-'[1]Форма ГУЕ прокурат'!J63</f>
        <v>0</v>
      </c>
      <c r="M63" s="13">
        <f>'[1]Форма1'!O63-'[1]Форма ГУЕ прокурат'!K63</f>
        <v>0</v>
      </c>
    </row>
    <row r="64" spans="1:13" ht="15.75" customHeight="1" hidden="1">
      <c r="A64" s="83" t="s">
        <v>71</v>
      </c>
      <c r="E64" s="84" t="e">
        <f>#REF!/#REF!</f>
        <v>#REF!</v>
      </c>
      <c r="F64" s="41" t="e">
        <f t="shared" si="0"/>
        <v>#DIV/0!</v>
      </c>
      <c r="L64" s="13">
        <f>'[1]Форма1'!F64-'[1]Форма ГУЕ прокурат'!J64</f>
        <v>0</v>
      </c>
      <c r="M64" s="13">
        <f>'[1]Форма1'!O64-'[1]Форма ГУЕ прокурат'!K64</f>
        <v>0</v>
      </c>
    </row>
    <row r="65" spans="1:13" ht="15.75" customHeight="1" hidden="1">
      <c r="A65" s="83" t="s">
        <v>72</v>
      </c>
      <c r="E65" s="84" t="e">
        <f>#REF!/#REF!</f>
        <v>#REF!</v>
      </c>
      <c r="F65" s="41" t="e">
        <f t="shared" si="0"/>
        <v>#DIV/0!</v>
      </c>
      <c r="L65" s="13">
        <f>'[1]Форма1'!F65-'[1]Форма ГУЕ прокурат'!J65</f>
        <v>0</v>
      </c>
      <c r="M65" s="13">
        <f>'[1]Форма1'!O65-'[1]Форма ГУЕ прокурат'!K65</f>
        <v>0</v>
      </c>
    </row>
    <row r="66" spans="1:13" ht="15.75" customHeight="1" hidden="1">
      <c r="A66" s="83" t="s">
        <v>73</v>
      </c>
      <c r="E66" s="84" t="e">
        <f>#REF!/#REF!</f>
        <v>#REF!</v>
      </c>
      <c r="F66" s="41" t="e">
        <f t="shared" si="0"/>
        <v>#DIV/0!</v>
      </c>
      <c r="L66" s="13">
        <f>'[1]Форма1'!F66-'[1]Форма ГУЕ прокурат'!J66</f>
        <v>0</v>
      </c>
      <c r="M66" s="13">
        <f>'[1]Форма1'!O66-'[1]Форма ГУЕ прокурат'!K66</f>
        <v>0</v>
      </c>
    </row>
    <row r="67" spans="1:13" ht="15.75" customHeight="1" hidden="1">
      <c r="A67" s="83" t="s">
        <v>74</v>
      </c>
      <c r="E67" s="84" t="e">
        <f>#REF!/#REF!</f>
        <v>#REF!</v>
      </c>
      <c r="F67" s="41" t="e">
        <f t="shared" si="0"/>
        <v>#DIV/0!</v>
      </c>
      <c r="L67" s="13">
        <f>'[1]Форма1'!F67-'[1]Форма ГУЕ прокурат'!J67</f>
        <v>0</v>
      </c>
      <c r="M67" s="13">
        <f>'[1]Форма1'!O67-'[1]Форма ГУЕ прокурат'!K67</f>
        <v>0</v>
      </c>
    </row>
    <row r="68" spans="1:13" ht="15.75" customHeight="1" hidden="1">
      <c r="A68" s="83" t="s">
        <v>75</v>
      </c>
      <c r="E68" s="84" t="e">
        <f>#REF!/#REF!</f>
        <v>#REF!</v>
      </c>
      <c r="F68" s="41" t="e">
        <f t="shared" si="0"/>
        <v>#DIV/0!</v>
      </c>
      <c r="L68" s="13">
        <f>'[1]Форма1'!F68-'[1]Форма ГУЕ прокурат'!J68</f>
        <v>0</v>
      </c>
      <c r="M68" s="13">
        <f>'[1]Форма1'!O68-'[1]Форма ГУЕ прокурат'!K68</f>
        <v>0</v>
      </c>
    </row>
    <row r="69" spans="1:13" ht="15.75" customHeight="1" hidden="1">
      <c r="A69" s="83" t="s">
        <v>76</v>
      </c>
      <c r="E69" s="84" t="e">
        <f>#REF!/#REF!</f>
        <v>#REF!</v>
      </c>
      <c r="F69" s="41" t="e">
        <f t="shared" si="0"/>
        <v>#DIV/0!</v>
      </c>
      <c r="L69" s="13">
        <f>'[1]Форма1'!F69-'[1]Форма ГУЕ прокурат'!J69</f>
        <v>0</v>
      </c>
      <c r="M69" s="13">
        <f>'[1]Форма1'!O69-'[1]Форма ГУЕ прокурат'!K69</f>
        <v>0</v>
      </c>
    </row>
    <row r="70" spans="1:13" ht="15.75" customHeight="1" hidden="1">
      <c r="A70" s="83" t="s">
        <v>77</v>
      </c>
      <c r="E70" s="84" t="e">
        <f>#REF!/#REF!</f>
        <v>#REF!</v>
      </c>
      <c r="F70" s="41" t="e">
        <f t="shared" si="0"/>
        <v>#DIV/0!</v>
      </c>
      <c r="L70" s="13">
        <f>'[1]Форма1'!F70-'[1]Форма ГУЕ прокурат'!J70</f>
        <v>0</v>
      </c>
      <c r="M70" s="13">
        <f>'[1]Форма1'!O70-'[1]Форма ГУЕ прокурат'!K70</f>
        <v>0</v>
      </c>
    </row>
    <row r="71" spans="1:13" ht="15.75" customHeight="1" hidden="1">
      <c r="A71" s="83" t="s">
        <v>78</v>
      </c>
      <c r="E71" s="84" t="e">
        <f>#REF!/#REF!</f>
        <v>#REF!</v>
      </c>
      <c r="F71" s="41" t="e">
        <f t="shared" si="0"/>
        <v>#DIV/0!</v>
      </c>
      <c r="L71" s="13">
        <f>'[1]Форма1'!F71-'[1]Форма ГУЕ прокурат'!J71</f>
        <v>0</v>
      </c>
      <c r="M71" s="13">
        <f>'[1]Форма1'!O71-'[1]Форма ГУЕ прокурат'!K71</f>
        <v>0</v>
      </c>
    </row>
    <row r="72" spans="1:13" ht="15.75" customHeight="1" hidden="1">
      <c r="A72" s="83" t="s">
        <v>79</v>
      </c>
      <c r="E72" s="84" t="e">
        <f>#REF!/#REF!</f>
        <v>#REF!</v>
      </c>
      <c r="F72" s="41" t="e">
        <f t="shared" si="0"/>
        <v>#DIV/0!</v>
      </c>
      <c r="L72" s="13">
        <f>'[1]Форма1'!F72-'[1]Форма ГУЕ прокурат'!J72</f>
        <v>0</v>
      </c>
      <c r="M72" s="13">
        <f>'[1]Форма1'!O72-'[1]Форма ГУЕ прокурат'!K72</f>
        <v>0</v>
      </c>
    </row>
    <row r="73" spans="1:13" ht="15.75" customHeight="1" hidden="1">
      <c r="A73" s="85" t="s">
        <v>80</v>
      </c>
      <c r="E73" s="84" t="e">
        <f>#REF!/#REF!</f>
        <v>#REF!</v>
      </c>
      <c r="F73" s="41" t="e">
        <f t="shared" si="0"/>
        <v>#DIV/0!</v>
      </c>
      <c r="L73" s="13">
        <f>'[1]Форма1'!F73-'[1]Форма ГУЕ прокурат'!J73</f>
        <v>0</v>
      </c>
      <c r="M73" s="13">
        <f>'[1]Форма1'!O73-'[1]Форма ГУЕ прокурат'!K73</f>
        <v>0</v>
      </c>
    </row>
    <row r="74" spans="1:13" ht="15.75" customHeight="1" hidden="1">
      <c r="A74" s="86" t="s">
        <v>81</v>
      </c>
      <c r="E74" s="84" t="e">
        <f>#REF!/#REF!</f>
        <v>#REF!</v>
      </c>
      <c r="F74" s="41" t="e">
        <f t="shared" si="0"/>
        <v>#DIV/0!</v>
      </c>
      <c r="L74" s="13">
        <f>'[1]Форма1'!F74-'[1]Форма ГУЕ прокурат'!J74</f>
        <v>0</v>
      </c>
      <c r="M74" s="13">
        <f>'[1]Форма1'!O74-'[1]Форма ГУЕ прокурат'!K74</f>
        <v>0</v>
      </c>
    </row>
    <row r="75" spans="1:13" ht="15.75" customHeight="1" hidden="1">
      <c r="A75" s="85" t="s">
        <v>82</v>
      </c>
      <c r="E75" s="84" t="e">
        <f>#REF!/#REF!</f>
        <v>#REF!</v>
      </c>
      <c r="F75" s="41" t="e">
        <f t="shared" si="0"/>
        <v>#DIV/0!</v>
      </c>
      <c r="L75" s="13">
        <f>'[1]Форма1'!F75-'[1]Форма ГУЕ прокурат'!J75</f>
        <v>0</v>
      </c>
      <c r="M75" s="13">
        <f>'[1]Форма1'!O75-'[1]Форма ГУЕ прокурат'!K75</f>
        <v>0</v>
      </c>
    </row>
    <row r="76" spans="1:13" ht="15.75" customHeight="1" hidden="1">
      <c r="A76" s="87" t="s">
        <v>83</v>
      </c>
      <c r="E76" s="84" t="e">
        <f>#REF!/#REF!</f>
        <v>#REF!</v>
      </c>
      <c r="F76" s="41" t="e">
        <f t="shared" si="0"/>
        <v>#DIV/0!</v>
      </c>
      <c r="L76" s="13">
        <f>'[1]Форма1'!F76-'[1]Форма ГУЕ прокурат'!J76</f>
        <v>0</v>
      </c>
      <c r="M76" s="13">
        <f>'[1]Форма1'!O76-'[1]Форма ГУЕ прокурат'!K76</f>
        <v>0</v>
      </c>
    </row>
    <row r="77" spans="1:13" ht="26.25" hidden="1">
      <c r="A77" t="s">
        <v>84</v>
      </c>
      <c r="E77" s="84" t="e">
        <f>#REF!/#REF!</f>
        <v>#REF!</v>
      </c>
      <c r="F77" s="41" t="e">
        <f t="shared" si="0"/>
        <v>#DIV/0!</v>
      </c>
      <c r="L77" s="13">
        <f>'[1]Форма1'!F77-'[1]Форма ГУЕ прокурат'!J77</f>
        <v>0</v>
      </c>
      <c r="M77" s="13">
        <f>'[1]Форма1'!O77-'[1]Форма ГУЕ прокурат'!K77</f>
        <v>0</v>
      </c>
    </row>
    <row r="78" spans="1:13" ht="26.25" hidden="1">
      <c r="A78" t="s">
        <v>85</v>
      </c>
      <c r="E78" s="84" t="e">
        <f>#REF!/#REF!</f>
        <v>#REF!</v>
      </c>
      <c r="F78" s="41" t="e">
        <f t="shared" si="0"/>
        <v>#DIV/0!</v>
      </c>
      <c r="L78" s="13">
        <f>'[1]Форма1'!F78-'[1]Форма ГУЕ прокурат'!J78</f>
        <v>0</v>
      </c>
      <c r="M78" s="13">
        <f>'[1]Форма1'!O78-'[1]Форма ГУЕ прокурат'!K78</f>
        <v>0</v>
      </c>
    </row>
    <row r="79" ht="18">
      <c r="L79" s="13"/>
    </row>
    <row r="80" ht="18">
      <c r="A80" t="s">
        <v>86</v>
      </c>
    </row>
  </sheetData>
  <sheetProtection/>
  <mergeCells count="5">
    <mergeCell ref="L5:M5"/>
    <mergeCell ref="A2:E4"/>
    <mergeCell ref="B5:C5"/>
    <mergeCell ref="D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www.PHILka.RU</cp:lastModifiedBy>
  <dcterms:created xsi:type="dcterms:W3CDTF">2011-11-21T15:27:47Z</dcterms:created>
  <dcterms:modified xsi:type="dcterms:W3CDTF">2011-11-22T07:40:15Z</dcterms:modified>
  <cp:category/>
  <cp:version/>
  <cp:contentType/>
  <cp:contentStatus/>
</cp:coreProperties>
</file>