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Форма ГУЕ прокурат" sheetId="1" r:id="rId1"/>
  </sheets>
  <externalReferences>
    <externalReference r:id="rId4"/>
  </externalReferences>
  <definedNames>
    <definedName name="_xlnm.Print_Area" localSheetId="0">'Форма ГУЕ прокурат'!$A$1:$E$77</definedName>
  </definedNames>
  <calcPr fullCalcOnLoad="1"/>
</workbook>
</file>

<file path=xl/sharedStrings.xml><?xml version="1.0" encoding="utf-8"?>
<sst xmlns="http://schemas.openxmlformats.org/spreadsheetml/2006/main" count="89" uniqueCount="87">
  <si>
    <t>Інформація  щодо стану розрахунків споживачів області                                                                                  за електричну енергію та природний газ за 6 місяців 2011 р.</t>
  </si>
  <si>
    <t>Електрична енергія 
(по всіх категоріях споживачів)</t>
  </si>
  <si>
    <t>Природний газ
(населення та бюджетні установи)</t>
  </si>
  <si>
    <t>Питома вага боргу ,%</t>
  </si>
  <si>
    <t>Різниця боргу</t>
  </si>
  <si>
    <t>Район (місто)</t>
  </si>
  <si>
    <t>% сплати</t>
  </si>
  <si>
    <t>Темп зростання, зменшення заборгованості,%</t>
  </si>
  <si>
    <t xml:space="preserve">Електрична енергія </t>
  </si>
  <si>
    <t>Природний газ</t>
  </si>
  <si>
    <t>ЕЕ на 01.01.11</t>
  </si>
  <si>
    <t>Газ на 01.01.11</t>
  </si>
  <si>
    <t>ЕЕ</t>
  </si>
  <si>
    <t>Газ</t>
  </si>
  <si>
    <t>ВСЬОГО:</t>
  </si>
  <si>
    <t>м.Харків</t>
  </si>
  <si>
    <t>Дзержинський</t>
  </si>
  <si>
    <t>Жовтневий</t>
  </si>
  <si>
    <t>Київський</t>
  </si>
  <si>
    <t>Комінтернівський</t>
  </si>
  <si>
    <t>Ленінський</t>
  </si>
  <si>
    <t>Московський</t>
  </si>
  <si>
    <t>Орджонікідзевський</t>
  </si>
  <si>
    <t>Фрунзенський</t>
  </si>
  <si>
    <t>Червонозаводський</t>
  </si>
  <si>
    <t>Населення м.Харкова</t>
  </si>
  <si>
    <t>Райони області</t>
  </si>
  <si>
    <t>Балаклійський</t>
  </si>
  <si>
    <t>Барвінківський</t>
  </si>
  <si>
    <t>Близнюківський</t>
  </si>
  <si>
    <t>Богодухівський</t>
  </si>
  <si>
    <t>Борівський</t>
  </si>
  <si>
    <t>Валківський</t>
  </si>
  <si>
    <t>Великобурлуцький</t>
  </si>
  <si>
    <t>Вовчанський</t>
  </si>
  <si>
    <t>Дворічанський</t>
  </si>
  <si>
    <t>Дергачівський</t>
  </si>
  <si>
    <t>Зачепилівський</t>
  </si>
  <si>
    <t>Зміївський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</si>
  <si>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</si>
  <si>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</si>
  <si>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</si>
  <si>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</si>
  <si>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</si>
  <si>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</si>
  <si>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Куп`янський</t>
  </si>
  <si>
    <t>Лозівський</t>
  </si>
  <si>
    <t>Нововодолазький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</si>
  <si>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</si>
  <si>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</si>
  <si>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</si>
  <si>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</si>
  <si>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</si>
  <si>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</si>
  <si>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t xml:space="preserve">РАЗОМ міста області </t>
  </si>
  <si>
    <t>м.Ізюм</t>
  </si>
  <si>
    <t>м.Куп`янськ</t>
  </si>
  <si>
    <t>м.Лозова</t>
  </si>
  <si>
    <t>м.Люботин</t>
  </si>
  <si>
    <t>м.Первомайський</t>
  </si>
  <si>
    <t>м.Чугуїв</t>
  </si>
  <si>
    <t>Окремо:</t>
  </si>
  <si>
    <t>Харківкомунпромвод</t>
  </si>
  <si>
    <t>Харківкомуночиствод</t>
  </si>
  <si>
    <t>Харківські теплові мережі</t>
  </si>
  <si>
    <t>Підприємства обласних теплових мереж</t>
  </si>
  <si>
    <t>ОВО "Харківтеплоенерго"</t>
  </si>
  <si>
    <t>Південна залізниця</t>
  </si>
  <si>
    <t>Придніпровська залізниця</t>
  </si>
  <si>
    <t>Донецька залізниця</t>
  </si>
  <si>
    <t>ДК "Укртрансгаз"</t>
  </si>
  <si>
    <t>ДК "Укргазвидобування"</t>
  </si>
  <si>
    <t xml:space="preserve">АКП "Міжнародний аеропорт" </t>
  </si>
  <si>
    <t>ВАТ "ХТЗ"</t>
  </si>
  <si>
    <t>ДП "Завод ім. Малишева"</t>
  </si>
  <si>
    <t>ДП "Хімпром"</t>
  </si>
  <si>
    <t>КП "Міськелектротранс"</t>
  </si>
  <si>
    <t>ВАТ "Укртелеком"</t>
  </si>
  <si>
    <t>ХОРТПЦ</t>
  </si>
  <si>
    <t>Зміївська ТЕС</t>
  </si>
  <si>
    <t>ДП "Харківська ТЕЦ-5"</t>
  </si>
  <si>
    <t>Служба постачання Харківського метрополітену</t>
  </si>
  <si>
    <t>ДП "ТЕЦ-2 "Есхар"</t>
  </si>
  <si>
    <t>Районні теплові мережі</t>
  </si>
  <si>
    <t>Харківтеплоенерго</t>
  </si>
  <si>
    <t>ТЕЦ-5</t>
  </si>
  <si>
    <t xml:space="preserve">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</si>
</sst>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#,##0.0"/>
    <numFmt numFmtId="186" formatCode="0.0"/>
    <numFmt numFmtId="187" formatCode="_-* #,##0_г_р_н_._-;\-* #,##0_г_р_н_._-;_-* &quot;-&quot;_г_р_н_._-;_-@_-"/>
    <numFmt numFmtId="188" formatCode="_-* #,##0.00_г_р_н_._-;\-* #,##0.00_г_р_н_._-;_-* &quot;-&quot;??_г_р_н_._-;_-@_-"/>
    <numFmt numFmtId="189" formatCode="0.00000"/>
    <numFmt numFmtId="190" formatCode="0.0000"/>
    <numFmt numFmtId="191" formatCode="0.000"/>
    <numFmt numFmtId="192" formatCode="0.00000000"/>
    <numFmt numFmtId="193" formatCode="0.0000000"/>
    <numFmt numFmtId="194" formatCode="0.000000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0"/>
      <name val="Arial Cyr"/>
      <family val="0"/>
    </font>
    <font>
      <sz val="12"/>
      <color indexed="17"/>
      <name val="Times New Roman"/>
      <family val="2"/>
    </font>
    <font>
      <sz val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4"/>
      <name val="Arial"/>
      <family val="2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4"/>
      <name val="Arial"/>
      <family val="2"/>
    </font>
    <font>
      <sz val="2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95">
    <xf numFmtId="0" fontId="0" fillId="0" borderId="0" xfId="0" applyAlignment="1">
      <alignment/>
    </xf>
    <xf numFmtId="22" fontId="2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4" fillId="0" borderId="10" xfId="0" applyFont="1" applyFill="1" applyBorder="1" applyAlignment="1">
      <alignment/>
    </xf>
    <xf numFmtId="1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11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27" fillId="15" borderId="15" xfId="0" applyFont="1" applyFill="1" applyBorder="1" applyAlignment="1">
      <alignment horizontal="centerContinuous" vertical="center" wrapText="1"/>
    </xf>
    <xf numFmtId="1" fontId="25" fillId="0" borderId="0" xfId="0" applyNumberFormat="1" applyFont="1" applyAlignment="1">
      <alignment/>
    </xf>
    <xf numFmtId="0" fontId="27" fillId="15" borderId="16" xfId="0" applyFont="1" applyFill="1" applyBorder="1" applyAlignment="1">
      <alignment horizontal="centerContinuous" vertical="justify" wrapText="1"/>
    </xf>
    <xf numFmtId="0" fontId="27" fillId="15" borderId="17" xfId="0" applyFont="1" applyFill="1" applyBorder="1" applyAlignment="1">
      <alignment horizontal="centerContinuous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1" fontId="25" fillId="0" borderId="0" xfId="0" applyNumberFormat="1" applyFont="1" applyAlignment="1">
      <alignment wrapText="1"/>
    </xf>
    <xf numFmtId="0" fontId="25" fillId="0" borderId="0" xfId="0" applyFont="1" applyAlignment="1">
      <alignment horizontal="right"/>
    </xf>
    <xf numFmtId="0" fontId="28" fillId="0" borderId="19" xfId="0" applyFont="1" applyBorder="1" applyAlignment="1">
      <alignment/>
    </xf>
    <xf numFmtId="184" fontId="28" fillId="0" borderId="20" xfId="56" applyNumberFormat="1" applyFont="1" applyFill="1" applyBorder="1" applyAlignment="1">
      <alignment horizontal="right"/>
    </xf>
    <xf numFmtId="9" fontId="28" fillId="0" borderId="20" xfId="0" applyNumberFormat="1" applyFont="1" applyFill="1" applyBorder="1" applyAlignment="1">
      <alignment/>
    </xf>
    <xf numFmtId="184" fontId="28" fillId="0" borderId="20" xfId="56" applyNumberFormat="1" applyFont="1" applyFill="1" applyBorder="1" applyAlignment="1">
      <alignment/>
    </xf>
    <xf numFmtId="9" fontId="28" fillId="0" borderId="20" xfId="56" applyFont="1" applyFill="1" applyBorder="1" applyAlignment="1">
      <alignment/>
    </xf>
    <xf numFmtId="9" fontId="28" fillId="7" borderId="20" xfId="0" applyNumberFormat="1" applyFont="1" applyFill="1" applyBorder="1" applyAlignment="1">
      <alignment/>
    </xf>
    <xf numFmtId="9" fontId="28" fillId="7" borderId="21" xfId="0" applyNumberFormat="1" applyFont="1" applyFill="1" applyBorder="1" applyAlignment="1">
      <alignment/>
    </xf>
    <xf numFmtId="0" fontId="30" fillId="0" borderId="22" xfId="0" applyFont="1" applyBorder="1" applyAlignment="1">
      <alignment/>
    </xf>
    <xf numFmtId="1" fontId="30" fillId="0" borderId="22" xfId="0" applyNumberFormat="1" applyFont="1" applyBorder="1" applyAlignment="1">
      <alignment/>
    </xf>
    <xf numFmtId="0" fontId="28" fillId="0" borderId="23" xfId="0" applyFont="1" applyBorder="1" applyAlignment="1">
      <alignment/>
    </xf>
    <xf numFmtId="184" fontId="28" fillId="0" borderId="24" xfId="56" applyNumberFormat="1" applyFont="1" applyFill="1" applyBorder="1" applyAlignment="1">
      <alignment horizontal="right"/>
    </xf>
    <xf numFmtId="9" fontId="28" fillId="0" borderId="25" xfId="0" applyNumberFormat="1" applyFont="1" applyFill="1" applyBorder="1" applyAlignment="1">
      <alignment/>
    </xf>
    <xf numFmtId="184" fontId="28" fillId="0" borderId="25" xfId="56" applyNumberFormat="1" applyFont="1" applyFill="1" applyBorder="1" applyAlignment="1">
      <alignment/>
    </xf>
    <xf numFmtId="9" fontId="28" fillId="0" borderId="25" xfId="56" applyFont="1" applyFill="1" applyBorder="1" applyAlignment="1">
      <alignment/>
    </xf>
    <xf numFmtId="9" fontId="28" fillId="7" borderId="26" xfId="56" applyNumberFormat="1" applyFont="1" applyFill="1" applyBorder="1" applyAlignment="1">
      <alignment/>
    </xf>
    <xf numFmtId="9" fontId="28" fillId="7" borderId="27" xfId="56" applyNumberFormat="1" applyFont="1" applyFill="1" applyBorder="1" applyAlignment="1">
      <alignment/>
    </xf>
    <xf numFmtId="1" fontId="30" fillId="0" borderId="0" xfId="0" applyNumberFormat="1" applyFont="1" applyAlignment="1">
      <alignment/>
    </xf>
    <xf numFmtId="0" fontId="31" fillId="0" borderId="15" xfId="0" applyFont="1" applyBorder="1" applyAlignment="1">
      <alignment/>
    </xf>
    <xf numFmtId="184" fontId="31" fillId="0" borderId="28" xfId="56" applyNumberFormat="1" applyFont="1" applyFill="1" applyBorder="1" applyAlignment="1">
      <alignment horizontal="right"/>
    </xf>
    <xf numFmtId="9" fontId="31" fillId="0" borderId="28" xfId="0" applyNumberFormat="1" applyFont="1" applyFill="1" applyBorder="1" applyAlignment="1">
      <alignment/>
    </xf>
    <xf numFmtId="184" fontId="31" fillId="0" borderId="28" xfId="56" applyNumberFormat="1" applyFont="1" applyFill="1" applyBorder="1" applyAlignment="1">
      <alignment/>
    </xf>
    <xf numFmtId="9" fontId="31" fillId="0" borderId="28" xfId="56" applyFont="1" applyFill="1" applyBorder="1" applyAlignment="1">
      <alignment/>
    </xf>
    <xf numFmtId="184" fontId="31" fillId="7" borderId="28" xfId="56" applyNumberFormat="1" applyFont="1" applyFill="1" applyBorder="1" applyAlignment="1">
      <alignment/>
    </xf>
    <xf numFmtId="0" fontId="25" fillId="0" borderId="22" xfId="0" applyFont="1" applyBorder="1" applyAlignment="1">
      <alignment/>
    </xf>
    <xf numFmtId="1" fontId="25" fillId="0" borderId="22" xfId="0" applyNumberFormat="1" applyFont="1" applyBorder="1" applyAlignment="1">
      <alignment/>
    </xf>
    <xf numFmtId="0" fontId="31" fillId="15" borderId="29" xfId="0" applyFont="1" applyFill="1" applyBorder="1" applyAlignment="1">
      <alignment/>
    </xf>
    <xf numFmtId="184" fontId="31" fillId="0" borderId="22" xfId="56" applyNumberFormat="1" applyFont="1" applyFill="1" applyBorder="1" applyAlignment="1">
      <alignment horizontal="right"/>
    </xf>
    <xf numFmtId="9" fontId="31" fillId="0" borderId="22" xfId="0" applyNumberFormat="1" applyFont="1" applyFill="1" applyBorder="1" applyAlignment="1">
      <alignment/>
    </xf>
    <xf numFmtId="184" fontId="31" fillId="0" borderId="22" xfId="56" applyNumberFormat="1" applyFont="1" applyFill="1" applyBorder="1" applyAlignment="1">
      <alignment/>
    </xf>
    <xf numFmtId="9" fontId="31" fillId="0" borderId="22" xfId="56" applyFont="1" applyFill="1" applyBorder="1" applyAlignment="1">
      <alignment/>
    </xf>
    <xf numFmtId="184" fontId="31" fillId="7" borderId="22" xfId="56" applyNumberFormat="1" applyFont="1" applyFill="1" applyBorder="1" applyAlignment="1">
      <alignment/>
    </xf>
    <xf numFmtId="0" fontId="31" fillId="0" borderId="29" xfId="0" applyFont="1" applyBorder="1" applyAlignment="1">
      <alignment/>
    </xf>
    <xf numFmtId="184" fontId="31" fillId="7" borderId="30" xfId="56" applyNumberFormat="1" applyFont="1" applyFill="1" applyBorder="1" applyAlignment="1">
      <alignment/>
    </xf>
    <xf numFmtId="0" fontId="31" fillId="0" borderId="16" xfId="0" applyFont="1" applyBorder="1" applyAlignment="1">
      <alignment/>
    </xf>
    <xf numFmtId="184" fontId="28" fillId="0" borderId="31" xfId="56" applyNumberFormat="1" applyFont="1" applyFill="1" applyBorder="1" applyAlignment="1">
      <alignment horizontal="right"/>
    </xf>
    <xf numFmtId="9" fontId="28" fillId="0" borderId="31" xfId="0" applyNumberFormat="1" applyFont="1" applyFill="1" applyBorder="1" applyAlignment="1">
      <alignment/>
    </xf>
    <xf numFmtId="184" fontId="28" fillId="0" borderId="31" xfId="56" applyNumberFormat="1" applyFont="1" applyFill="1" applyBorder="1" applyAlignment="1">
      <alignment/>
    </xf>
    <xf numFmtId="9" fontId="28" fillId="0" borderId="31" xfId="56" applyFont="1" applyFill="1" applyBorder="1" applyAlignment="1">
      <alignment/>
    </xf>
    <xf numFmtId="184" fontId="31" fillId="0" borderId="32" xfId="56" applyNumberFormat="1" applyFont="1" applyFill="1" applyBorder="1" applyAlignment="1">
      <alignment/>
    </xf>
    <xf numFmtId="184" fontId="31" fillId="7" borderId="17" xfId="56" applyNumberFormat="1" applyFont="1" applyFill="1" applyBorder="1" applyAlignment="1">
      <alignment/>
    </xf>
    <xf numFmtId="0" fontId="28" fillId="0" borderId="23" xfId="0" applyFont="1" applyBorder="1" applyAlignment="1">
      <alignment horizontal="left"/>
    </xf>
    <xf numFmtId="9" fontId="28" fillId="0" borderId="26" xfId="56" applyNumberFormat="1" applyFont="1" applyFill="1" applyBorder="1" applyAlignment="1">
      <alignment/>
    </xf>
    <xf numFmtId="184" fontId="28" fillId="7" borderId="27" xfId="56" applyNumberFormat="1" applyFont="1" applyFill="1" applyBorder="1" applyAlignment="1">
      <alignment/>
    </xf>
    <xf numFmtId="0" fontId="31" fillId="15" borderId="15" xfId="0" applyFont="1" applyFill="1" applyBorder="1" applyAlignment="1">
      <alignment/>
    </xf>
    <xf numFmtId="184" fontId="31" fillId="0" borderId="33" xfId="56" applyNumberFormat="1" applyFont="1" applyFill="1" applyBorder="1" applyAlignment="1">
      <alignment/>
    </xf>
    <xf numFmtId="0" fontId="31" fillId="0" borderId="29" xfId="0" applyFont="1" applyFill="1" applyBorder="1" applyAlignment="1">
      <alignment/>
    </xf>
    <xf numFmtId="0" fontId="31" fillId="0" borderId="29" xfId="0" applyFont="1" applyFill="1" applyBorder="1" applyAlignment="1">
      <alignment/>
    </xf>
    <xf numFmtId="0" fontId="0" fillId="18" borderId="0" xfId="0" applyFill="1" applyAlignment="1">
      <alignment/>
    </xf>
    <xf numFmtId="0" fontId="25" fillId="18" borderId="22" xfId="0" applyFont="1" applyFill="1" applyBorder="1" applyAlignment="1">
      <alignment/>
    </xf>
    <xf numFmtId="1" fontId="25" fillId="18" borderId="22" xfId="0" applyNumberFormat="1" applyFont="1" applyFill="1" applyBorder="1" applyAlignment="1">
      <alignment/>
    </xf>
    <xf numFmtId="9" fontId="31" fillId="0" borderId="22" xfId="56" applyFont="1" applyFill="1" applyBorder="1" applyAlignment="1">
      <alignment/>
    </xf>
    <xf numFmtId="184" fontId="31" fillId="0" borderId="17" xfId="56" applyNumberFormat="1" applyFont="1" applyFill="1" applyBorder="1" applyAlignment="1">
      <alignment horizontal="right"/>
    </xf>
    <xf numFmtId="9" fontId="31" fillId="0" borderId="17" xfId="0" applyNumberFormat="1" applyFont="1" applyFill="1" applyBorder="1" applyAlignment="1">
      <alignment/>
    </xf>
    <xf numFmtId="184" fontId="31" fillId="0" borderId="17" xfId="56" applyNumberFormat="1" applyFont="1" applyFill="1" applyBorder="1" applyAlignment="1">
      <alignment/>
    </xf>
    <xf numFmtId="9" fontId="31" fillId="0" borderId="17" xfId="56" applyFont="1" applyFill="1" applyBorder="1" applyAlignment="1">
      <alignment/>
    </xf>
    <xf numFmtId="3" fontId="28" fillId="0" borderId="24" xfId="0" applyNumberFormat="1" applyFont="1" applyFill="1" applyBorder="1" applyAlignment="1">
      <alignment horizontal="right" vertical="center"/>
    </xf>
    <xf numFmtId="184" fontId="28" fillId="0" borderId="25" xfId="56" applyNumberFormat="1" applyFont="1" applyFill="1" applyBorder="1" applyAlignment="1">
      <alignment horizontal="right"/>
    </xf>
    <xf numFmtId="184" fontId="28" fillId="0" borderId="26" xfId="56" applyNumberFormat="1" applyFont="1" applyFill="1" applyBorder="1" applyAlignment="1">
      <alignment/>
    </xf>
    <xf numFmtId="0" fontId="1" fillId="0" borderId="0" xfId="0" applyFont="1" applyAlignment="1">
      <alignment/>
    </xf>
    <xf numFmtId="0" fontId="28" fillId="0" borderId="24" xfId="0" applyFont="1" applyBorder="1" applyAlignment="1">
      <alignment/>
    </xf>
    <xf numFmtId="1" fontId="1" fillId="0" borderId="22" xfId="0" applyNumberFormat="1" applyFont="1" applyBorder="1" applyAlignment="1">
      <alignment/>
    </xf>
    <xf numFmtId="0" fontId="32" fillId="0" borderId="34" xfId="0" applyFont="1" applyBorder="1" applyAlignment="1">
      <alignment horizontal="left" vertical="center"/>
    </xf>
    <xf numFmtId="9" fontId="33" fillId="0" borderId="28" xfId="56" applyFont="1" applyBorder="1" applyAlignment="1">
      <alignment/>
    </xf>
    <xf numFmtId="0" fontId="0" fillId="4" borderId="0" xfId="0" applyFill="1" applyAlignment="1">
      <alignment/>
    </xf>
    <xf numFmtId="0" fontId="32" fillId="0" borderId="35" xfId="0" applyFont="1" applyBorder="1" applyAlignment="1">
      <alignment horizontal="left" vertical="center"/>
    </xf>
    <xf numFmtId="9" fontId="33" fillId="0" borderId="22" xfId="56" applyFont="1" applyBorder="1" applyAlignment="1">
      <alignment/>
    </xf>
    <xf numFmtId="0" fontId="32" fillId="0" borderId="36" xfId="0" applyFont="1" applyBorder="1" applyAlignment="1">
      <alignment horizontal="left" vertical="center"/>
    </xf>
    <xf numFmtId="1" fontId="32" fillId="0" borderId="29" xfId="0" applyNumberFormat="1" applyFont="1" applyFill="1" applyBorder="1" applyAlignment="1">
      <alignment horizontal="left" vertical="center" wrapText="1"/>
    </xf>
    <xf numFmtId="0" fontId="32" fillId="0" borderId="37" xfId="0" applyFont="1" applyBorder="1" applyAlignment="1">
      <alignment horizontal="left" vertical="center"/>
    </xf>
    <xf numFmtId="0" fontId="26" fillId="0" borderId="2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8" fillId="0" borderId="38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Форма 1 - 1" xfId="59"/>
    <cellStyle name="Тысячи_Форма 1 - 1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nitoring\&#1073;&#1072;&#1079;&#1072;%20(d)\&#1060;&#1054;&#1056;&#1052;&#1048;\2011\&#1092;&#1086;&#1088;&#1084;&#1080;%201-4\06\&#1060;&#1086;&#1088;&#1084;&#1072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1 (2)"/>
      <sheetName val="Форма1"/>
      <sheetName val="Форма ГУЕ прокурат"/>
      <sheetName val="Рейтинг"/>
    </sheetNames>
    <sheetDataSet>
      <sheetData sheetId="1">
        <row r="7">
          <cell r="F7">
            <v>388935</v>
          </cell>
          <cell r="J7">
            <v>0.9586647037255556</v>
          </cell>
          <cell r="O7">
            <v>195512.08169415605</v>
          </cell>
          <cell r="R7">
            <v>1.0080728910185712</v>
          </cell>
        </row>
        <row r="8">
          <cell r="F8">
            <v>151564</v>
          </cell>
          <cell r="J8">
            <v>0.9950730689910476</v>
          </cell>
          <cell r="O8">
            <v>131414.55041</v>
          </cell>
          <cell r="R8">
            <v>0.9605905471460485</v>
          </cell>
        </row>
        <row r="9">
          <cell r="F9">
            <v>23000</v>
          </cell>
          <cell r="J9">
            <v>0.9855534478518987</v>
          </cell>
          <cell r="O9">
            <v>12310.871159999999</v>
          </cell>
          <cell r="R9">
            <v>1.040215309124731</v>
          </cell>
        </row>
        <row r="10">
          <cell r="F10">
            <v>7660</v>
          </cell>
          <cell r="J10">
            <v>0.9929532690473667</v>
          </cell>
          <cell r="O10">
            <v>22770.084189999998</v>
          </cell>
          <cell r="R10">
            <v>0.8864887501507452</v>
          </cell>
        </row>
        <row r="11">
          <cell r="F11">
            <v>22121</v>
          </cell>
          <cell r="J11">
            <v>0.9938874376910176</v>
          </cell>
          <cell r="O11">
            <v>19292.346759999993</v>
          </cell>
          <cell r="R11">
            <v>1.001224832587793</v>
          </cell>
        </row>
        <row r="12">
          <cell r="F12">
            <v>22493</v>
          </cell>
          <cell r="J12">
            <v>1.005477625092286</v>
          </cell>
          <cell r="O12">
            <v>9251.208300000002</v>
          </cell>
          <cell r="R12">
            <v>0.9475317934391764</v>
          </cell>
        </row>
        <row r="13">
          <cell r="F13">
            <v>11139</v>
          </cell>
          <cell r="J13">
            <v>0.9940310938367574</v>
          </cell>
          <cell r="O13">
            <v>15690.83321</v>
          </cell>
          <cell r="R13">
            <v>0.9898813279617154</v>
          </cell>
        </row>
        <row r="14">
          <cell r="F14">
            <v>25984</v>
          </cell>
          <cell r="J14">
            <v>0.9891286297866687</v>
          </cell>
          <cell r="O14">
            <v>15276.42723</v>
          </cell>
          <cell r="R14">
            <v>0.9492010466684387</v>
          </cell>
        </row>
        <row r="15">
          <cell r="F15">
            <v>13944</v>
          </cell>
          <cell r="J15">
            <v>1.0050337020394056</v>
          </cell>
          <cell r="O15">
            <v>10444.748850000002</v>
          </cell>
          <cell r="R15">
            <v>0.938580733333021</v>
          </cell>
        </row>
        <row r="16">
          <cell r="F16">
            <v>17826</v>
          </cell>
          <cell r="J16">
            <v>0.9944047022372078</v>
          </cell>
          <cell r="O16">
            <v>11347.65791</v>
          </cell>
          <cell r="R16">
            <v>0.9230537358973053</v>
          </cell>
        </row>
        <row r="17">
          <cell r="F17">
            <v>7397</v>
          </cell>
          <cell r="J17">
            <v>1.0002923169365185</v>
          </cell>
          <cell r="O17">
            <v>15030.372800000005</v>
          </cell>
          <cell r="R17">
            <v>0.934973527620035</v>
          </cell>
        </row>
        <row r="18">
          <cell r="J18" t="e">
            <v>#DIV/0!</v>
          </cell>
          <cell r="R18" t="str">
            <v>х</v>
          </cell>
        </row>
        <row r="19">
          <cell r="F19">
            <v>80858</v>
          </cell>
          <cell r="J19">
            <v>0.9904781037533311</v>
          </cell>
          <cell r="O19">
            <v>52338.17366199604</v>
          </cell>
          <cell r="R19">
            <v>1.03045247372206</v>
          </cell>
        </row>
        <row r="20">
          <cell r="F20">
            <v>1330</v>
          </cell>
          <cell r="J20">
            <v>0.9957755533106805</v>
          </cell>
          <cell r="O20">
            <v>3028.8006778960466</v>
          </cell>
          <cell r="R20">
            <v>1.047911487108721</v>
          </cell>
        </row>
        <row r="21">
          <cell r="F21">
            <v>1475</v>
          </cell>
          <cell r="J21">
            <v>0.9954281695094074</v>
          </cell>
          <cell r="O21">
            <v>737.8900707299994</v>
          </cell>
          <cell r="R21">
            <v>1.0325871470211485</v>
          </cell>
        </row>
        <row r="22">
          <cell r="F22">
            <v>505</v>
          </cell>
          <cell r="J22">
            <v>0.9889629799954013</v>
          </cell>
          <cell r="O22">
            <v>258.96562082000037</v>
          </cell>
          <cell r="R22">
            <v>1.0658449371080512</v>
          </cell>
        </row>
        <row r="23">
          <cell r="F23">
            <v>3179</v>
          </cell>
          <cell r="J23">
            <v>0.9902089276077404</v>
          </cell>
          <cell r="O23">
            <v>1456.2094125099993</v>
          </cell>
          <cell r="R23">
            <v>1.0414897179275797</v>
          </cell>
        </row>
        <row r="24">
          <cell r="F24">
            <v>1123</v>
          </cell>
          <cell r="J24">
            <v>0.9801732435033687</v>
          </cell>
          <cell r="O24">
            <v>931.41847681</v>
          </cell>
          <cell r="R24">
            <v>1.0356983391673176</v>
          </cell>
        </row>
        <row r="25">
          <cell r="F25">
            <v>1721</v>
          </cell>
          <cell r="J25">
            <v>0.987087931905071</v>
          </cell>
          <cell r="O25">
            <v>1158.0848137899982</v>
          </cell>
          <cell r="R25">
            <v>1.0836359861831886</v>
          </cell>
        </row>
        <row r="26">
          <cell r="F26">
            <v>1604</v>
          </cell>
          <cell r="J26">
            <v>0.9825202191494913</v>
          </cell>
          <cell r="O26">
            <v>579.1093677899996</v>
          </cell>
          <cell r="R26">
            <v>1.011568609017701</v>
          </cell>
        </row>
        <row r="27">
          <cell r="F27">
            <v>5913</v>
          </cell>
          <cell r="J27">
            <v>0.98251953125</v>
          </cell>
          <cell r="O27">
            <v>1223.5449866099977</v>
          </cell>
          <cell r="R27">
            <v>1.0715520579076516</v>
          </cell>
        </row>
        <row r="28">
          <cell r="F28">
            <v>346</v>
          </cell>
          <cell r="J28">
            <v>0.9904872389791183</v>
          </cell>
          <cell r="O28">
            <v>2560.6797703</v>
          </cell>
          <cell r="R28">
            <v>0.8955256799486322</v>
          </cell>
        </row>
        <row r="29">
          <cell r="F29">
            <v>7596</v>
          </cell>
          <cell r="J29">
            <v>0.9940319162738399</v>
          </cell>
          <cell r="O29">
            <v>11426.56028452</v>
          </cell>
          <cell r="R29">
            <v>0.9822047321401689</v>
          </cell>
        </row>
        <row r="30">
          <cell r="F30">
            <v>1531</v>
          </cell>
          <cell r="J30">
            <v>1.0043312101910828</v>
          </cell>
          <cell r="O30">
            <v>332.17628701999917</v>
          </cell>
          <cell r="R30">
            <v>0.9919929361941277</v>
          </cell>
        </row>
        <row r="31">
          <cell r="F31">
            <v>4536</v>
          </cell>
          <cell r="J31">
            <v>0.9974506432679197</v>
          </cell>
          <cell r="O31">
            <v>4467.747601569999</v>
          </cell>
          <cell r="R31">
            <v>0.972304100364667</v>
          </cell>
        </row>
        <row r="32">
          <cell r="F32">
            <v>5588</v>
          </cell>
          <cell r="J32">
            <v>0.9982935153583617</v>
          </cell>
          <cell r="O32">
            <v>685.4562771899999</v>
          </cell>
          <cell r="R32">
            <v>1.0973937386141999</v>
          </cell>
        </row>
        <row r="33">
          <cell r="F33">
            <v>973</v>
          </cell>
          <cell r="J33">
            <v>0.9948742982670247</v>
          </cell>
          <cell r="O33">
            <v>834.6138872399995</v>
          </cell>
          <cell r="R33">
            <v>1.0316998425502069</v>
          </cell>
        </row>
        <row r="34">
          <cell r="F34">
            <v>1107</v>
          </cell>
          <cell r="J34">
            <v>0.9857532945506352</v>
          </cell>
          <cell r="O34">
            <v>-3.056637129999741</v>
          </cell>
          <cell r="R34">
            <v>1.0290155808673285</v>
          </cell>
        </row>
        <row r="35">
          <cell r="F35">
            <v>589</v>
          </cell>
          <cell r="J35">
            <v>0.9876835622927522</v>
          </cell>
          <cell r="O35">
            <v>250.1666865300002</v>
          </cell>
          <cell r="R35">
            <v>1.03978772459129</v>
          </cell>
        </row>
        <row r="36">
          <cell r="F36">
            <v>793</v>
          </cell>
          <cell r="J36">
            <v>0.9991367403314917</v>
          </cell>
          <cell r="O36">
            <v>1625.8408106100023</v>
          </cell>
          <cell r="R36">
            <v>1.017353186471735</v>
          </cell>
        </row>
        <row r="37">
          <cell r="F37">
            <v>2829</v>
          </cell>
          <cell r="J37">
            <v>0.9903523128607116</v>
          </cell>
          <cell r="O37">
            <v>1589.766140679999</v>
          </cell>
          <cell r="R37">
            <v>1.0004559619536653</v>
          </cell>
        </row>
        <row r="38">
          <cell r="F38">
            <v>801</v>
          </cell>
          <cell r="J38">
            <v>0.9953278428888185</v>
          </cell>
          <cell r="O38">
            <v>1087.1676920299992</v>
          </cell>
          <cell r="R38">
            <v>0.9958946770791441</v>
          </cell>
        </row>
        <row r="39">
          <cell r="F39">
            <v>1401</v>
          </cell>
          <cell r="J39">
            <v>0.9974743076119142</v>
          </cell>
          <cell r="O39">
            <v>871.5489953999993</v>
          </cell>
          <cell r="R39">
            <v>1.0410410892379929</v>
          </cell>
        </row>
        <row r="40">
          <cell r="F40">
            <v>3402</v>
          </cell>
          <cell r="J40">
            <v>0.9847782258064516</v>
          </cell>
          <cell r="O40">
            <v>1842.3109517599999</v>
          </cell>
          <cell r="R40">
            <v>1.0710747012937654</v>
          </cell>
        </row>
        <row r="41">
          <cell r="F41">
            <v>826</v>
          </cell>
          <cell r="J41">
            <v>0.9896985883250667</v>
          </cell>
          <cell r="O41">
            <v>436.2202773100001</v>
          </cell>
          <cell r="R41">
            <v>1.0345786734660676</v>
          </cell>
        </row>
        <row r="42">
          <cell r="F42">
            <v>938</v>
          </cell>
          <cell r="J42">
            <v>0.9924205378973106</v>
          </cell>
          <cell r="O42">
            <v>266.07724814000034</v>
          </cell>
          <cell r="R42">
            <v>1.0667441943666922</v>
          </cell>
        </row>
        <row r="43">
          <cell r="F43">
            <v>3318</v>
          </cell>
          <cell r="J43">
            <v>0.9828947368421053</v>
          </cell>
          <cell r="O43">
            <v>521.9656561999986</v>
          </cell>
          <cell r="R43">
            <v>1.0416867798563247</v>
          </cell>
        </row>
        <row r="44">
          <cell r="F44">
            <v>23844</v>
          </cell>
          <cell r="J44">
            <v>0.9810192709542606</v>
          </cell>
          <cell r="O44">
            <v>10748.68076398</v>
          </cell>
          <cell r="R44">
            <v>1.0592895343955915</v>
          </cell>
        </row>
        <row r="45">
          <cell r="F45">
            <v>2040</v>
          </cell>
          <cell r="J45">
            <v>0.988673139158576</v>
          </cell>
          <cell r="O45">
            <v>2389.177040909998</v>
          </cell>
          <cell r="R45">
            <v>1.0781769694183065</v>
          </cell>
        </row>
        <row r="46">
          <cell r="F46">
            <v>1550</v>
          </cell>
          <cell r="J46">
            <v>0.9942597784007475</v>
          </cell>
          <cell r="O46">
            <v>1031.05050078</v>
          </cell>
          <cell r="R46">
            <v>1.0118089166842743</v>
          </cell>
        </row>
        <row r="47">
          <cell r="F47">
            <v>49735</v>
          </cell>
          <cell r="J47">
            <v>1.006572205141915</v>
          </cell>
          <cell r="O47">
            <v>11759.357622159996</v>
          </cell>
          <cell r="R47">
            <v>0.9975514711552647</v>
          </cell>
        </row>
        <row r="48">
          <cell r="F48">
            <v>3291</v>
          </cell>
          <cell r="J48">
            <v>0.9974158537373216</v>
          </cell>
          <cell r="O48">
            <v>2859.8454260899994</v>
          </cell>
          <cell r="R48">
            <v>1.0196520536196658</v>
          </cell>
        </row>
        <row r="49">
          <cell r="F49">
            <v>11832</v>
          </cell>
          <cell r="J49">
            <v>0.9661968466316292</v>
          </cell>
          <cell r="O49">
            <v>3439.531703159998</v>
          </cell>
          <cell r="R49">
            <v>0.9163638207588543</v>
          </cell>
        </row>
        <row r="50">
          <cell r="F50">
            <v>4491</v>
          </cell>
          <cell r="J50">
            <v>1.0193253132150706</v>
          </cell>
          <cell r="O50">
            <v>1293.4130489799993</v>
          </cell>
          <cell r="R50">
            <v>1.0543274167000791</v>
          </cell>
        </row>
        <row r="51">
          <cell r="F51">
            <v>3032</v>
          </cell>
          <cell r="J51">
            <v>1.0000599089384137</v>
          </cell>
          <cell r="O51">
            <v>1978.9215006599998</v>
          </cell>
          <cell r="R51">
            <v>0.9911790731130844</v>
          </cell>
        </row>
        <row r="52">
          <cell r="F52">
            <v>23727</v>
          </cell>
          <cell r="J52">
            <v>1.056646058732612</v>
          </cell>
          <cell r="O52">
            <v>528.2192121800002</v>
          </cell>
          <cell r="R52">
            <v>1.0383913975113324</v>
          </cell>
        </row>
        <row r="53">
          <cell r="F53">
            <v>3362</v>
          </cell>
          <cell r="J53">
            <v>1.0092154543662528</v>
          </cell>
          <cell r="O53">
            <v>1659.4267310900009</v>
          </cell>
          <cell r="R53">
            <v>1.0075944564666361</v>
          </cell>
        </row>
        <row r="54">
          <cell r="F54">
            <v>106778</v>
          </cell>
          <cell r="J54">
            <v>0.7142657719671516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tabSelected="1" view="pageBreakPreview" zoomScale="62" zoomScaleNormal="60" zoomScaleSheetLayoutView="62" workbookViewId="0" topLeftCell="A1">
      <selection activeCell="Q12" sqref="Q12"/>
    </sheetView>
  </sheetViews>
  <sheetFormatPr defaultColWidth="9.140625" defaultRowHeight="12.75"/>
  <cols>
    <col min="1" max="1" width="41.57421875" style="0" customWidth="1"/>
    <col min="2" max="2" width="25.8515625" style="0" customWidth="1"/>
    <col min="3" max="3" width="25.421875" style="0" customWidth="1"/>
    <col min="4" max="4" width="23.00390625" style="0" customWidth="1"/>
    <col min="5" max="5" width="27.140625" style="0" customWidth="1"/>
    <col min="6" max="6" width="23.28125" style="84" hidden="1" customWidth="1"/>
    <col min="7" max="7" width="20.7109375" style="84" hidden="1" customWidth="1"/>
    <col min="8" max="8" width="9.140625" style="0" hidden="1" customWidth="1"/>
    <col min="9" max="9" width="0.13671875" style="0" hidden="1" customWidth="1"/>
    <col min="10" max="10" width="12.57421875" style="0" hidden="1" customWidth="1"/>
    <col min="11" max="11" width="14.140625" style="4" hidden="1" customWidth="1"/>
    <col min="12" max="12" width="9.140625" style="5" hidden="1" customWidth="1"/>
    <col min="13" max="13" width="10.57421875" style="5" hidden="1" customWidth="1"/>
  </cols>
  <sheetData>
    <row r="1" spans="1:7" ht="18.75" thickBot="1">
      <c r="A1" s="1"/>
      <c r="B1" s="2"/>
      <c r="C1" s="2"/>
      <c r="D1" s="2"/>
      <c r="E1" s="2"/>
      <c r="F1" s="3"/>
      <c r="G1" s="3"/>
    </row>
    <row r="2" spans="1:7" ht="32.25" customHeight="1">
      <c r="A2" s="90" t="s">
        <v>0</v>
      </c>
      <c r="B2" s="90"/>
      <c r="C2" s="90"/>
      <c r="D2" s="90"/>
      <c r="E2" s="90"/>
      <c r="F2" s="6"/>
      <c r="G2" s="7"/>
    </row>
    <row r="3" spans="1:7" ht="27" customHeight="1">
      <c r="A3" s="90"/>
      <c r="B3" s="90"/>
      <c r="C3" s="90"/>
      <c r="D3" s="90"/>
      <c r="E3" s="90"/>
      <c r="F3" s="8"/>
      <c r="G3" s="9"/>
    </row>
    <row r="4" spans="1:7" ht="36" customHeight="1" thickBot="1">
      <c r="A4" s="90"/>
      <c r="B4" s="90"/>
      <c r="C4" s="90"/>
      <c r="D4" s="90"/>
      <c r="E4" s="90"/>
      <c r="F4" s="10"/>
      <c r="G4" s="11"/>
    </row>
    <row r="5" spans="1:13" ht="75.75" customHeight="1">
      <c r="A5" s="12"/>
      <c r="B5" s="94" t="s">
        <v>1</v>
      </c>
      <c r="C5" s="94"/>
      <c r="D5" s="94" t="s">
        <v>2</v>
      </c>
      <c r="E5" s="94"/>
      <c r="F5" s="92" t="s">
        <v>3</v>
      </c>
      <c r="G5" s="93"/>
      <c r="J5" s="5"/>
      <c r="K5" s="13"/>
      <c r="L5" s="91" t="s">
        <v>4</v>
      </c>
      <c r="M5" s="91"/>
    </row>
    <row r="6" spans="1:13" ht="79.5" customHeight="1" thickBot="1">
      <c r="A6" s="14" t="s">
        <v>5</v>
      </c>
      <c r="B6" s="15" t="s">
        <v>6</v>
      </c>
      <c r="C6" s="15" t="s">
        <v>7</v>
      </c>
      <c r="D6" s="15" t="s">
        <v>6</v>
      </c>
      <c r="E6" s="15" t="s">
        <v>7</v>
      </c>
      <c r="F6" s="16" t="s">
        <v>8</v>
      </c>
      <c r="G6" s="17" t="s">
        <v>9</v>
      </c>
      <c r="J6" s="18" t="s">
        <v>10</v>
      </c>
      <c r="K6" s="19" t="s">
        <v>11</v>
      </c>
      <c r="L6" s="20" t="s">
        <v>12</v>
      </c>
      <c r="M6" s="20" t="s">
        <v>13</v>
      </c>
    </row>
    <row r="7" spans="1:13" ht="36" customHeight="1" thickBot="1">
      <c r="A7" s="21" t="s">
        <v>14</v>
      </c>
      <c r="B7" s="22">
        <f>'[1]Форма1'!J7</f>
        <v>0.9586647037255556</v>
      </c>
      <c r="C7" s="23">
        <f>'[1]Форма1'!F7/'Форма ГУЕ прокурат'!J7</f>
        <v>1.2067184184072377</v>
      </c>
      <c r="D7" s="24">
        <f>'[1]Форма1'!R7</f>
        <v>1.0080728910185712</v>
      </c>
      <c r="E7" s="25">
        <f>'[1]Форма1'!O7/'Форма ГУЕ прокурат'!K7</f>
        <v>0.9714303942097174</v>
      </c>
      <c r="F7" s="26">
        <f>F8+F19+F47+F54</f>
        <v>1.010537082559767</v>
      </c>
      <c r="G7" s="27">
        <v>1</v>
      </c>
      <c r="J7" s="28">
        <f>J8+J19+J47+J54</f>
        <v>322308</v>
      </c>
      <c r="K7" s="29">
        <f>K8+K19+K47+K54</f>
        <v>201262.05939151198</v>
      </c>
      <c r="L7" s="13">
        <f>'[1]Форма1'!F7-'Форма ГУЕ прокурат'!J7</f>
        <v>66627</v>
      </c>
      <c r="M7" s="13">
        <f>'[1]Форма1'!O7-'Форма ГУЕ прокурат'!K7</f>
        <v>-5749.977697355935</v>
      </c>
    </row>
    <row r="8" spans="1:13" ht="36" customHeight="1" thickBot="1">
      <c r="A8" s="30" t="s">
        <v>15</v>
      </c>
      <c r="B8" s="31">
        <f>'[1]Форма1'!J8</f>
        <v>0.9950730689910476</v>
      </c>
      <c r="C8" s="32">
        <f>'[1]Форма1'!F8/'Форма ГУЕ прокурат'!J8</f>
        <v>1.0286334792493808</v>
      </c>
      <c r="D8" s="33">
        <f>'[1]Форма1'!R8</f>
        <v>0.9605905471460485</v>
      </c>
      <c r="E8" s="34">
        <f>'[1]Форма1'!O8/'Форма ГУЕ прокурат'!K8</f>
        <v>1.0582826300530934</v>
      </c>
      <c r="F8" s="35">
        <f>L8/L7</f>
        <v>0.06332267699281072</v>
      </c>
      <c r="G8" s="36">
        <f>M8/M7</f>
        <v>-1.2586783638009693</v>
      </c>
      <c r="J8" s="28">
        <f>J9+J10+J11+J12+J13+J14+J15+J16+J17</f>
        <v>147345</v>
      </c>
      <c r="K8" s="29">
        <f>K9+K10+K11+K12+K13+K14+K15+K16+K17</f>
        <v>124177.17788999996</v>
      </c>
      <c r="L8" s="37">
        <f>'[1]Форма1'!F8-'Форма ГУЕ прокурат'!J8</f>
        <v>4219</v>
      </c>
      <c r="M8" s="37">
        <f>'[1]Форма1'!O8-'Форма ГУЕ прокурат'!K8</f>
        <v>7237.372520000034</v>
      </c>
    </row>
    <row r="9" spans="1:13" ht="36" customHeight="1">
      <c r="A9" s="38" t="s">
        <v>16</v>
      </c>
      <c r="B9" s="39">
        <f>'[1]Форма1'!J9</f>
        <v>0.9855534478518987</v>
      </c>
      <c r="C9" s="40">
        <f>'[1]Форма1'!F9/'Форма ГУЕ прокурат'!J9</f>
        <v>1.0770311402481854</v>
      </c>
      <c r="D9" s="41">
        <f>'[1]Форма1'!R9</f>
        <v>1.040215309124731</v>
      </c>
      <c r="E9" s="42">
        <f>'[1]Форма1'!O9/'Форма ГУЕ прокурат'!K9</f>
        <v>0.9385509473897286</v>
      </c>
      <c r="F9" s="43">
        <f>L9/L7</f>
        <v>0.02468969036576763</v>
      </c>
      <c r="G9" s="43">
        <f>M9/M7</f>
        <v>0.14017803414622707</v>
      </c>
      <c r="J9" s="44">
        <v>21355</v>
      </c>
      <c r="K9" s="45">
        <v>13116.891730000003</v>
      </c>
      <c r="L9" s="13">
        <f>'[1]Форма1'!F9-'Форма ГУЕ прокурат'!J9</f>
        <v>1645</v>
      </c>
      <c r="M9" s="13">
        <f>'[1]Форма1'!O9-'Форма ГУЕ прокурат'!K9</f>
        <v>-806.0205700000042</v>
      </c>
    </row>
    <row r="10" spans="1:13" ht="36" customHeight="1">
      <c r="A10" s="46" t="s">
        <v>17</v>
      </c>
      <c r="B10" s="47">
        <f>'[1]Форма1'!J10</f>
        <v>0.9929532690473667</v>
      </c>
      <c r="C10" s="48">
        <f>'[1]Форма1'!F10/'Форма ГУЕ прокурат'!J10</f>
        <v>1.074635241301908</v>
      </c>
      <c r="D10" s="49">
        <f>'[1]Форма1'!R10</f>
        <v>0.8864887501507452</v>
      </c>
      <c r="E10" s="50">
        <f>'[1]Форма1'!O10/'Форма ГУЕ прокурат'!K10</f>
        <v>1.140644256597478</v>
      </c>
      <c r="F10" s="51">
        <f>L10/L7</f>
        <v>0.007984750926801447</v>
      </c>
      <c r="G10" s="51">
        <f>M10/M7</f>
        <v>-0.4882814886901312</v>
      </c>
      <c r="J10" s="44">
        <v>7128</v>
      </c>
      <c r="K10" s="45">
        <v>19962.47651999999</v>
      </c>
      <c r="L10" s="13">
        <f>'[1]Форма1'!F10-'Форма ГУЕ прокурат'!J10</f>
        <v>532</v>
      </c>
      <c r="M10" s="13">
        <f>'[1]Форма1'!O10-'Форма ГУЕ прокурат'!K10</f>
        <v>2807.6076700000085</v>
      </c>
    </row>
    <row r="11" spans="1:13" ht="36" customHeight="1">
      <c r="A11" s="46" t="s">
        <v>18</v>
      </c>
      <c r="B11" s="47">
        <f>'[1]Форма1'!J11</f>
        <v>0.9938874376910176</v>
      </c>
      <c r="C11" s="48">
        <f>'[1]Форма1'!F11/'Форма ГУЕ прокурат'!J11</f>
        <v>1.0496322657176749</v>
      </c>
      <c r="D11" s="49">
        <f>'[1]Форма1'!R11</f>
        <v>1.001224832587793</v>
      </c>
      <c r="E11" s="50">
        <f>'[1]Форма1'!O11/'Форма ГУЕ прокурат'!K11</f>
        <v>0.997087569481741</v>
      </c>
      <c r="F11" s="51">
        <f>L11/L7</f>
        <v>0.015699341107959237</v>
      </c>
      <c r="G11" s="43">
        <f>M11/M7</f>
        <v>0.009800340621478186</v>
      </c>
      <c r="J11" s="44">
        <v>21075</v>
      </c>
      <c r="K11" s="45">
        <v>19348.698499999984</v>
      </c>
      <c r="L11" s="13">
        <f>'[1]Форма1'!F11-'Форма ГУЕ прокурат'!J11</f>
        <v>1046</v>
      </c>
      <c r="M11" s="13">
        <f>'[1]Форма1'!O11-'Форма ГУЕ прокурат'!K11</f>
        <v>-56.35173999999097</v>
      </c>
    </row>
    <row r="12" spans="1:13" ht="36" customHeight="1">
      <c r="A12" s="52" t="s">
        <v>19</v>
      </c>
      <c r="B12" s="47">
        <f>'[1]Форма1'!J12</f>
        <v>1.005477625092286</v>
      </c>
      <c r="C12" s="48">
        <f>'[1]Форма1'!F12/'Форма ГУЕ прокурат'!J12</f>
        <v>0.9799590467477018</v>
      </c>
      <c r="D12" s="49">
        <f>'[1]Форма1'!R12</f>
        <v>0.9475317934391764</v>
      </c>
      <c r="E12" s="50">
        <f>'[1]Форма1'!O12/'Форма ГУЕ прокурат'!K12</f>
        <v>1.0678831462989642</v>
      </c>
      <c r="F12" s="51">
        <f>L12/L7</f>
        <v>-0.006904107944226815</v>
      </c>
      <c r="G12" s="43">
        <f>M12/M7</f>
        <v>-0.10227524539276452</v>
      </c>
      <c r="J12" s="44">
        <v>22953</v>
      </c>
      <c r="K12" s="45">
        <v>8663.12792</v>
      </c>
      <c r="L12" s="13">
        <f>'[1]Форма1'!F12-'Форма ГУЕ прокурат'!J12</f>
        <v>-460</v>
      </c>
      <c r="M12" s="13">
        <f>'[1]Форма1'!O12-'Форма ГУЕ прокурат'!K12</f>
        <v>588.0803800000012</v>
      </c>
    </row>
    <row r="13" spans="1:13" ht="36" customHeight="1">
      <c r="A13" s="46" t="s">
        <v>20</v>
      </c>
      <c r="B13" s="47">
        <f>'[1]Форма1'!J13</f>
        <v>0.9940310938367574</v>
      </c>
      <c r="C13" s="48">
        <f>'[1]Форма1'!F13/'Форма ГУЕ прокурат'!J13</f>
        <v>1.0318666049096805</v>
      </c>
      <c r="D13" s="49">
        <f>'[1]Форма1'!R13</f>
        <v>0.9898813279617154</v>
      </c>
      <c r="E13" s="50">
        <f>'[1]Форма1'!O13/'Форма ГУЕ прокурат'!K13</f>
        <v>1.0136647662111893</v>
      </c>
      <c r="F13" s="51">
        <f>L13/L7</f>
        <v>0.005163072027856575</v>
      </c>
      <c r="G13" s="43">
        <f>M13/M7</f>
        <v>-0.03678643485821962</v>
      </c>
      <c r="J13" s="44">
        <v>10795</v>
      </c>
      <c r="K13" s="45">
        <v>15479.312030000001</v>
      </c>
      <c r="L13" s="13">
        <f>'[1]Форма1'!F13-'Форма ГУЕ прокурат'!J13</f>
        <v>344</v>
      </c>
      <c r="M13" s="13">
        <f>'[1]Форма1'!O13-'Форма ГУЕ прокурат'!K13</f>
        <v>211.52117999999973</v>
      </c>
    </row>
    <row r="14" spans="1:13" ht="36" customHeight="1">
      <c r="A14" s="46" t="s">
        <v>21</v>
      </c>
      <c r="B14" s="47">
        <f>'[1]Форма1'!J14</f>
        <v>0.9891286297866687</v>
      </c>
      <c r="C14" s="48">
        <f>'[1]Форма1'!F14/'Форма ГУЕ прокурат'!J14</f>
        <v>1.0392768578513718</v>
      </c>
      <c r="D14" s="49">
        <f>'[1]Форма1'!R14</f>
        <v>0.9492010466684387</v>
      </c>
      <c r="E14" s="50">
        <f>'[1]Форма1'!O14/'Форма ГУЕ прокурат'!K14</f>
        <v>1.0711600367374905</v>
      </c>
      <c r="F14" s="51">
        <f>L14/L7</f>
        <v>0.014738769567892896</v>
      </c>
      <c r="G14" s="43">
        <f>M14/M7</f>
        <v>-0.1764970445827427</v>
      </c>
      <c r="J14" s="44">
        <v>25002</v>
      </c>
      <c r="K14" s="45">
        <v>14261.573159999993</v>
      </c>
      <c r="L14" s="13">
        <f>'[1]Форма1'!F14-'Форма ГУЕ прокурат'!J14</f>
        <v>982</v>
      </c>
      <c r="M14" s="13">
        <f>'[1]Форма1'!O14-'Форма ГУЕ прокурат'!K14</f>
        <v>1014.8540700000067</v>
      </c>
    </row>
    <row r="15" spans="1:13" ht="36" customHeight="1">
      <c r="A15" s="46" t="s">
        <v>22</v>
      </c>
      <c r="B15" s="47">
        <f>'[1]Форма1'!J15</f>
        <v>1.0050337020394056</v>
      </c>
      <c r="C15" s="48">
        <f>'[1]Форма1'!F15/'Форма ГУЕ прокурат'!J15</f>
        <v>0.9676613462873005</v>
      </c>
      <c r="D15" s="49">
        <f>'[1]Форма1'!R15</f>
        <v>0.938580733333021</v>
      </c>
      <c r="E15" s="50">
        <f>'[1]Форма1'!O15/'Форма ГУЕ прокурат'!K15</f>
        <v>1.0873878279129374</v>
      </c>
      <c r="F15" s="51">
        <f>L15/L7</f>
        <v>-0.006994161526108034</v>
      </c>
      <c r="G15" s="43">
        <f>M15/M7</f>
        <v>-0.14598166709168028</v>
      </c>
      <c r="J15" s="44">
        <v>14410</v>
      </c>
      <c r="K15" s="45">
        <v>9605.357520000001</v>
      </c>
      <c r="L15" s="13">
        <f>'[1]Форма1'!F15-'Форма ГУЕ прокурат'!J15</f>
        <v>-466</v>
      </c>
      <c r="M15" s="13">
        <f>'[1]Форма1'!O15-'Форма ГУЕ прокурат'!K15</f>
        <v>839.3913300000004</v>
      </c>
    </row>
    <row r="16" spans="1:13" ht="36" customHeight="1">
      <c r="A16" s="46" t="s">
        <v>23</v>
      </c>
      <c r="B16" s="47">
        <f>'[1]Форма1'!J16</f>
        <v>0.9944047022372078</v>
      </c>
      <c r="C16" s="48">
        <f>'[1]Форма1'!F16/'Форма ГУЕ прокурат'!J16</f>
        <v>1.0356727864280735</v>
      </c>
      <c r="D16" s="49">
        <f>'[1]Форма1'!R16</f>
        <v>0.9230537358973053</v>
      </c>
      <c r="E16" s="50">
        <f>'[1]Форма1'!O16/'Форма ГУЕ прокурат'!K16</f>
        <v>1.1352262183200792</v>
      </c>
      <c r="F16" s="51">
        <f>L16/L7</f>
        <v>0.009215483212511444</v>
      </c>
      <c r="G16" s="43">
        <f>M16/M7</f>
        <v>-0.23508156051136964</v>
      </c>
      <c r="J16" s="44">
        <v>17212</v>
      </c>
      <c r="K16" s="45">
        <v>9995.944179999995</v>
      </c>
      <c r="L16" s="13">
        <f>'[1]Форма1'!F16-'Форма ГУЕ прокурат'!J16</f>
        <v>614</v>
      </c>
      <c r="M16" s="13">
        <f>'[1]Форма1'!O16-'Форма ГУЕ прокурат'!K16</f>
        <v>1351.713730000005</v>
      </c>
    </row>
    <row r="17" spans="1:13" ht="36" customHeight="1" thickBot="1">
      <c r="A17" s="52" t="s">
        <v>24</v>
      </c>
      <c r="B17" s="47">
        <f>'[1]Форма1'!J17</f>
        <v>1.0002923169365185</v>
      </c>
      <c r="C17" s="48">
        <f>'[1]Форма1'!F17/'Форма ГУЕ прокурат'!J17</f>
        <v>0.9975724881995954</v>
      </c>
      <c r="D17" s="49">
        <f>'[1]Форма1'!R17</f>
        <v>0.934973527620035</v>
      </c>
      <c r="E17" s="50">
        <f>'[1]Форма1'!O17/'Форма ГУЕ прокурат'!K17</f>
        <v>1.0936114330501006</v>
      </c>
      <c r="F17" s="53">
        <f>L17/L7</f>
        <v>-0.00027016074564365796</v>
      </c>
      <c r="G17" s="43">
        <f>M17/M7</f>
        <v>-0.22375329744176733</v>
      </c>
      <c r="J17" s="44">
        <v>7415</v>
      </c>
      <c r="K17" s="45">
        <v>13743.796329999994</v>
      </c>
      <c r="L17" s="13">
        <f>'[1]Форма1'!F17-'Форма ГУЕ прокурат'!J17</f>
        <v>-18</v>
      </c>
      <c r="M17" s="13">
        <f>'[1]Форма1'!O17-'Форма ГУЕ прокурат'!K17</f>
        <v>1286.5764700000109</v>
      </c>
    </row>
    <row r="18" spans="1:13" ht="0.75" customHeight="1" thickBot="1">
      <c r="A18" s="54" t="s">
        <v>25</v>
      </c>
      <c r="B18" s="55" t="e">
        <f>'[1]Форма1'!J18</f>
        <v>#DIV/0!</v>
      </c>
      <c r="C18" s="56">
        <f>'[1]Форма1'!F18/'Форма ГУЕ прокурат'!J18</f>
        <v>0</v>
      </c>
      <c r="D18" s="57" t="str">
        <f>'[1]Форма1'!R18</f>
        <v>х</v>
      </c>
      <c r="E18" s="58">
        <f>'[1]Форма1'!O18/'Форма ГУЕ прокурат'!K18</f>
        <v>0</v>
      </c>
      <c r="F18" s="59">
        <f>L18/J18</f>
        <v>-1</v>
      </c>
      <c r="G18" s="60">
        <f>M18/M7</f>
        <v>11.393889598488043</v>
      </c>
      <c r="J18" s="44">
        <v>76924</v>
      </c>
      <c r="K18" s="45">
        <v>65514.61107744201</v>
      </c>
      <c r="L18" s="13">
        <f>'[1]Форма1'!F18-'Форма ГУЕ прокурат'!J18</f>
        <v>-76924</v>
      </c>
      <c r="M18" s="13">
        <f>'[1]Форма1'!O18-'Форма ГУЕ прокурат'!K18</f>
        <v>-65514.61107744201</v>
      </c>
    </row>
    <row r="19" spans="1:13" ht="36" customHeight="1" thickBot="1">
      <c r="A19" s="61" t="s">
        <v>26</v>
      </c>
      <c r="B19" s="31">
        <f>'[1]Форма1'!J19</f>
        <v>0.9904781037533311</v>
      </c>
      <c r="C19" s="32">
        <f>'[1]Форма1'!F19/'Форма ГУЕ прокурат'!J19</f>
        <v>1.0511413863033643</v>
      </c>
      <c r="D19" s="33">
        <f>'[1]Форма1'!R19</f>
        <v>1.03045247372206</v>
      </c>
      <c r="E19" s="34">
        <f>'[1]Форма1'!O19/'Форма ГУЕ прокурат'!K19</f>
        <v>0.7988778808459892</v>
      </c>
      <c r="F19" s="62">
        <f>L19/L7</f>
        <v>0.0590451318534528</v>
      </c>
      <c r="G19" s="63">
        <f>-M19/M7</f>
        <v>-2.291563221454756</v>
      </c>
      <c r="J19" s="28">
        <f>J20+J21+J22+J23+J24+J25+J26+J27+J28+J29+J30+J31+J32+J33+J34+J35+J36+J37+J38+J39+J40+J41+J42+J43+J44+J45+J46</f>
        <v>76924</v>
      </c>
      <c r="K19" s="29">
        <f>K20+K21+K22+K23+K24+K25+K26+K27+K28+K29+K30+K31+K32+K33+K34+K35+K36+K37+K38+K39+K40+K41+K42+K43+K44+K45+K46</f>
        <v>65514.61107744201</v>
      </c>
      <c r="L19" s="37">
        <f>'[1]Форма1'!F19-'Форма ГУЕ прокурат'!J19</f>
        <v>3934</v>
      </c>
      <c r="M19" s="37">
        <f>'[1]Форма1'!O19-'Форма ГУЕ прокурат'!K19</f>
        <v>-13176.437415445966</v>
      </c>
    </row>
    <row r="20" spans="1:13" ht="36" customHeight="1">
      <c r="A20" s="64" t="s">
        <v>27</v>
      </c>
      <c r="B20" s="39">
        <f>'[1]Форма1'!J20</f>
        <v>0.9957755533106805</v>
      </c>
      <c r="C20" s="40">
        <f>'[1]Форма1'!F20/'Форма ГУЕ прокурат'!J20</f>
        <v>1.1605584642233857</v>
      </c>
      <c r="D20" s="41">
        <f>'[1]Форма1'!R20</f>
        <v>1.047911487108721</v>
      </c>
      <c r="E20" s="42">
        <f>'[1]Форма1'!O20/'Форма ГУЕ прокурат'!K20</f>
        <v>0.6593184524269609</v>
      </c>
      <c r="F20" s="65">
        <f>L20/L7</f>
        <v>0.002761643177690726</v>
      </c>
      <c r="G20" s="65">
        <f>M20/M7</f>
        <v>0.2721810683866855</v>
      </c>
      <c r="J20" s="44">
        <v>1146</v>
      </c>
      <c r="K20" s="45">
        <v>4593.8357507619985</v>
      </c>
      <c r="L20" s="13">
        <f>'[1]Форма1'!F20-'Форма ГУЕ прокурат'!J20</f>
        <v>184</v>
      </c>
      <c r="M20" s="13">
        <f>'[1]Форма1'!O20-'Форма ГУЕ прокурат'!K20</f>
        <v>-1565.0350728659519</v>
      </c>
    </row>
    <row r="21" spans="1:13" ht="36" customHeight="1">
      <c r="A21" s="46" t="s">
        <v>28</v>
      </c>
      <c r="B21" s="47">
        <f>'[1]Форма1'!J21</f>
        <v>0.9954281695094074</v>
      </c>
      <c r="C21" s="48">
        <f>'[1]Форма1'!F21/'Форма ГУЕ прокурат'!J21</f>
        <v>1.017943409247757</v>
      </c>
      <c r="D21" s="49">
        <f>'[1]Форма1'!R21</f>
        <v>1.0325871470211485</v>
      </c>
      <c r="E21" s="50">
        <f>'[1]Форма1'!O21/'Форма ГУЕ прокурат'!K21</f>
        <v>0.7642376703798955</v>
      </c>
      <c r="F21" s="65">
        <f>L21/L7</f>
        <v>0.0003902321881519504</v>
      </c>
      <c r="G21" s="65">
        <f>M21/M7</f>
        <v>0.039588721765769004</v>
      </c>
      <c r="J21" s="44">
        <v>1449</v>
      </c>
      <c r="K21" s="45">
        <v>965.5243379500006</v>
      </c>
      <c r="L21" s="13">
        <f>'[1]Форма1'!F21-'Форма ГУЕ прокурат'!J21</f>
        <v>26</v>
      </c>
      <c r="M21" s="13">
        <f>'[1]Форма1'!O21-'Форма ГУЕ прокурат'!K21</f>
        <v>-227.63426722000122</v>
      </c>
    </row>
    <row r="22" spans="1:13" ht="36" customHeight="1">
      <c r="A22" s="46" t="s">
        <v>29</v>
      </c>
      <c r="B22" s="47">
        <f>'[1]Форма1'!J22</f>
        <v>0.9889629799954013</v>
      </c>
      <c r="C22" s="48">
        <f>'[1]Форма1'!F22/'Форма ГУЕ прокурат'!J22</f>
        <v>1.1050328227571116</v>
      </c>
      <c r="D22" s="49">
        <f>'[1]Форма1'!R22</f>
        <v>1.0658449371080512</v>
      </c>
      <c r="E22" s="50">
        <f>'[1]Форма1'!O22/'Форма ГУЕ прокурат'!K22</f>
        <v>0.4740304088865073</v>
      </c>
      <c r="F22" s="65">
        <f>L22/L7</f>
        <v>0.0007204286550497546</v>
      </c>
      <c r="G22" s="65">
        <f>M22/M7</f>
        <v>0.04997242057514958</v>
      </c>
      <c r="J22" s="44">
        <v>457</v>
      </c>
      <c r="K22" s="45">
        <v>546.3059246100013</v>
      </c>
      <c r="L22" s="13">
        <f>'[1]Форма1'!F22-'Форма ГУЕ прокурат'!J22</f>
        <v>48</v>
      </c>
      <c r="M22" s="13">
        <f>'[1]Форма1'!O22-'Форма ГУЕ прокурат'!K22</f>
        <v>-287.3403037900009</v>
      </c>
    </row>
    <row r="23" spans="1:13" ht="36" customHeight="1">
      <c r="A23" s="46" t="s">
        <v>30</v>
      </c>
      <c r="B23" s="47">
        <f>'[1]Форма1'!J23</f>
        <v>0.9902089276077404</v>
      </c>
      <c r="C23" s="48">
        <f>'[1]Форма1'!F23/'Форма ГУЕ прокурат'!J23</f>
        <v>1.0416120576671035</v>
      </c>
      <c r="D23" s="49">
        <f>'[1]Форма1'!R23</f>
        <v>1.0414897179275797</v>
      </c>
      <c r="E23" s="50">
        <f>'[1]Форма1'!O23/'Форма ГУЕ прокурат'!K23</f>
        <v>0.7018199370648168</v>
      </c>
      <c r="F23" s="65">
        <f>L23/L7</f>
        <v>0.0019061341498191424</v>
      </c>
      <c r="G23" s="65">
        <f>M23/M7</f>
        <v>0.10759957957828258</v>
      </c>
      <c r="J23" s="44">
        <v>3052</v>
      </c>
      <c r="K23" s="45">
        <v>2074.904595329999</v>
      </c>
      <c r="L23" s="13">
        <f>'[1]Форма1'!F23-'Форма ГУЕ прокурат'!J23</f>
        <v>127</v>
      </c>
      <c r="M23" s="13">
        <f>'[1]Форма1'!O23-'Форма ГУЕ прокурат'!K23</f>
        <v>-618.6951828199999</v>
      </c>
    </row>
    <row r="24" spans="1:13" ht="36" customHeight="1">
      <c r="A24" s="46" t="s">
        <v>31</v>
      </c>
      <c r="B24" s="47">
        <f>'[1]Форма1'!J24</f>
        <v>0.9801732435033687</v>
      </c>
      <c r="C24" s="48">
        <f>'[1]Форма1'!F24/'Форма ГУЕ прокурат'!J24</f>
        <v>1.1009803921568628</v>
      </c>
      <c r="D24" s="49">
        <f>'[1]Форма1'!R24</f>
        <v>1.0356983391673176</v>
      </c>
      <c r="E24" s="50">
        <f>'[1]Форма1'!O24/'Форма ГУЕ прокурат'!K24</f>
        <v>0.7992729957343302</v>
      </c>
      <c r="F24" s="65">
        <f>L24/L7</f>
        <v>0.001545919822294265</v>
      </c>
      <c r="G24" s="65">
        <f>M24/M7</f>
        <v>0.04068078752158701</v>
      </c>
      <c r="J24" s="44">
        <v>1020</v>
      </c>
      <c r="K24" s="45">
        <v>1165.332097770001</v>
      </c>
      <c r="L24" s="13">
        <f>'[1]Форма1'!F24-'Форма ГУЕ прокурат'!J24</f>
        <v>103</v>
      </c>
      <c r="M24" s="13">
        <f>'[1]Форма1'!O24-'Форма ГУЕ прокурат'!K24</f>
        <v>-233.9136209600009</v>
      </c>
    </row>
    <row r="25" spans="1:13" ht="36" customHeight="1">
      <c r="A25" s="46" t="s">
        <v>32</v>
      </c>
      <c r="B25" s="47">
        <f>'[1]Форма1'!J25</f>
        <v>0.987087931905071</v>
      </c>
      <c r="C25" s="48">
        <f>'[1]Форма1'!F25/'Форма ГУЕ прокурат'!J25</f>
        <v>1.116083009079118</v>
      </c>
      <c r="D25" s="49">
        <f>'[1]Форма1'!R25</f>
        <v>1.0836359861831886</v>
      </c>
      <c r="E25" s="50">
        <f>'[1]Форма1'!O25/'Форма ГУЕ прокурат'!K25</f>
        <v>0.4976755839986535</v>
      </c>
      <c r="F25" s="65">
        <f>L25/L7</f>
        <v>0.0026865985261230432</v>
      </c>
      <c r="G25" s="65">
        <f>M25/M7</f>
        <v>0.20328819498334916</v>
      </c>
      <c r="J25" s="44">
        <v>1542</v>
      </c>
      <c r="K25" s="45">
        <v>2326.9874010800004</v>
      </c>
      <c r="L25" s="13">
        <f>'[1]Форма1'!F25-'Форма ГУЕ прокурат'!J25</f>
        <v>179</v>
      </c>
      <c r="M25" s="13">
        <f>'[1]Форма1'!O25-'Форма ГУЕ прокурат'!K25</f>
        <v>-1168.9025872900022</v>
      </c>
    </row>
    <row r="26" spans="1:13" ht="36" customHeight="1">
      <c r="A26" s="66" t="s">
        <v>33</v>
      </c>
      <c r="B26" s="47">
        <f>'[1]Форма1'!J26</f>
        <v>0.9825202191494913</v>
      </c>
      <c r="C26" s="48">
        <f>'[1]Форма1'!F26/'Форма ГУЕ прокурат'!J26</f>
        <v>1.091156462585034</v>
      </c>
      <c r="D26" s="49">
        <f>'[1]Форма1'!R26</f>
        <v>1.011568609017701</v>
      </c>
      <c r="E26" s="50">
        <f>'[1]Форма1'!O26/'Форма ГУЕ прокурат'!K26</f>
        <v>0.9096464597843069</v>
      </c>
      <c r="F26" s="65">
        <f>L26/L7</f>
        <v>0.0020111966620138984</v>
      </c>
      <c r="G26" s="65">
        <f>M26/M7</f>
        <v>0.01000384536733967</v>
      </c>
      <c r="J26" s="44">
        <v>1470</v>
      </c>
      <c r="K26" s="45">
        <v>636.6312555400002</v>
      </c>
      <c r="L26" s="13">
        <f>'[1]Форма1'!F26-'Форма ГУЕ прокурат'!J26</f>
        <v>134</v>
      </c>
      <c r="M26" s="13">
        <f>'[1]Форма1'!O26-'Форма ГУЕ прокурат'!K26</f>
        <v>-57.52188775000059</v>
      </c>
    </row>
    <row r="27" spans="1:13" ht="36" customHeight="1">
      <c r="A27" s="52" t="s">
        <v>34</v>
      </c>
      <c r="B27" s="47">
        <f>'[1]Форма1'!J27</f>
        <v>0.98251953125</v>
      </c>
      <c r="C27" s="48">
        <f>'[1]Форма1'!F27/'Форма ГУЕ прокурат'!J27</f>
        <v>1.0644464446444644</v>
      </c>
      <c r="D27" s="49">
        <f>'[1]Форма1'!R27</f>
        <v>1.0715520579076516</v>
      </c>
      <c r="E27" s="50">
        <f>'[1]Форма1'!O27/'Форма ГУЕ прокурат'!K27</f>
        <v>0.563456140949717</v>
      </c>
      <c r="F27" s="65">
        <f>L27/L7</f>
        <v>0.0053731970522460865</v>
      </c>
      <c r="G27" s="65">
        <f>M27/M7</f>
        <v>0.16486237367249462</v>
      </c>
      <c r="J27" s="44">
        <v>5555</v>
      </c>
      <c r="K27" s="45">
        <v>2171.499958360002</v>
      </c>
      <c r="L27" s="13">
        <f>'[1]Форма1'!F27-'Форма ГУЕ прокурат'!J27</f>
        <v>358</v>
      </c>
      <c r="M27" s="13">
        <f>'[1]Форма1'!O27-'Форма ГУЕ прокурат'!K27</f>
        <v>-947.9549717500042</v>
      </c>
    </row>
    <row r="28" spans="1:13" ht="36" customHeight="1">
      <c r="A28" s="67" t="s">
        <v>35</v>
      </c>
      <c r="B28" s="47">
        <f>'[1]Форма1'!J28</f>
        <v>0.9904872389791183</v>
      </c>
      <c r="C28" s="48">
        <f>'[1]Форма1'!F28/'Форма ГУЕ прокурат'!J28</f>
        <v>1.1344262295081968</v>
      </c>
      <c r="D28" s="49">
        <f>'[1]Форма1'!R28</f>
        <v>0.8955256799486322</v>
      </c>
      <c r="E28" s="50">
        <f>'[1]Форма1'!O28/'Форма ГУЕ прокурат'!K28</f>
        <v>1.8152122502927774</v>
      </c>
      <c r="F28" s="65">
        <f>L28/L7</f>
        <v>0.0006153661428549988</v>
      </c>
      <c r="G28" s="65">
        <f>M28/M7</f>
        <v>-0.20000110437103344</v>
      </c>
      <c r="J28" s="44">
        <v>305</v>
      </c>
      <c r="K28" s="45">
        <v>1410.6778807200014</v>
      </c>
      <c r="L28" s="13">
        <f>'[1]Форма1'!F28-'Форма ГУЕ прокурат'!J28</f>
        <v>41</v>
      </c>
      <c r="M28" s="13">
        <f>'[1]Форма1'!O28-'Форма ГУЕ прокурат'!K28</f>
        <v>1150.0018895799988</v>
      </c>
    </row>
    <row r="29" spans="1:13" s="68" customFormat="1" ht="36" customHeight="1">
      <c r="A29" s="67" t="s">
        <v>36</v>
      </c>
      <c r="B29" s="47">
        <f>'[1]Форма1'!J29</f>
        <v>0.9940319162738399</v>
      </c>
      <c r="C29" s="48">
        <f>'[1]Форма1'!F29/'Форма ГУЕ прокурат'!J29</f>
        <v>1.0377049180327869</v>
      </c>
      <c r="D29" s="49">
        <f>'[1]Форма1'!R29</f>
        <v>0.9822047321401689</v>
      </c>
      <c r="E29" s="50">
        <f>'[1]Форма1'!O29/'Форма ГУЕ прокурат'!K29</f>
        <v>1.0971159195419848</v>
      </c>
      <c r="F29" s="65">
        <f>L29/L7</f>
        <v>0.004142464766536089</v>
      </c>
      <c r="G29" s="65">
        <f>M29/M7</f>
        <v>-0.17590867801715354</v>
      </c>
      <c r="J29" s="69">
        <v>7320</v>
      </c>
      <c r="K29" s="70">
        <v>10415.08930915</v>
      </c>
      <c r="L29" s="13">
        <f>'[1]Форма1'!F29-'Форма ГУЕ прокурат'!J29</f>
        <v>276</v>
      </c>
      <c r="M29" s="13">
        <f>'[1]Форма1'!O29-'Форма ГУЕ прокурат'!K29</f>
        <v>1011.470975369999</v>
      </c>
    </row>
    <row r="30" spans="1:13" ht="36" customHeight="1">
      <c r="A30" s="52" t="s">
        <v>37</v>
      </c>
      <c r="B30" s="47">
        <f>'[1]Форма1'!J30</f>
        <v>1.0043312101910828</v>
      </c>
      <c r="C30" s="48">
        <f>'[1]Форма1'!F30/'Форма ГУЕ прокурат'!J30</f>
        <v>0.9890180878552972</v>
      </c>
      <c r="D30" s="49">
        <f>'[1]Форма1'!R30</f>
        <v>0.9919929361941277</v>
      </c>
      <c r="E30" s="50">
        <f>'[1]Форма1'!O30/'Форма ГУЕ прокурат'!K30</f>
        <v>1.1605720409925961</v>
      </c>
      <c r="F30" s="65">
        <f>L30/J7</f>
        <v>-5.2744579718778314E-05</v>
      </c>
      <c r="G30" s="65">
        <f>M30/K7</f>
        <v>0.0002283518518042965</v>
      </c>
      <c r="J30" s="44">
        <v>1548</v>
      </c>
      <c r="K30" s="45">
        <v>286.2177230600011</v>
      </c>
      <c r="L30" s="13">
        <f>'[1]Форма1'!F30-'Форма ГУЕ прокурат'!J30</f>
        <v>-17</v>
      </c>
      <c r="M30" s="13">
        <f>'[1]Форма1'!O30-'Форма ГУЕ прокурат'!K30</f>
        <v>45.95856395999806</v>
      </c>
    </row>
    <row r="31" spans="1:13" ht="36" customHeight="1">
      <c r="A31" s="52" t="s">
        <v>38</v>
      </c>
      <c r="B31" s="47">
        <f>'[1]Форма1'!J31</f>
        <v>0.9974506432679197</v>
      </c>
      <c r="C31" s="48">
        <f>'[1]Форма1'!F31/'Форма ГУЕ прокурат'!J31</f>
        <v>1.0193258426966292</v>
      </c>
      <c r="D31" s="49">
        <f>'[1]Форма1'!R31</f>
        <v>0.972304100364667</v>
      </c>
      <c r="E31" s="50">
        <f>'[1]Форма1'!O31/'Форма ГУЕ прокурат'!K31</f>
        <v>1.2459818494964476</v>
      </c>
      <c r="F31" s="65">
        <f>L31/J7</f>
        <v>0.00026682552093029027</v>
      </c>
      <c r="G31" s="65">
        <f>M31/K7</f>
        <v>0.004382461048677932</v>
      </c>
      <c r="J31" s="44">
        <v>4450</v>
      </c>
      <c r="K31" s="45">
        <v>3585.7244657099927</v>
      </c>
      <c r="L31" s="13">
        <f>'[1]Форма1'!F31-'Форма ГУЕ прокурат'!J31</f>
        <v>86</v>
      </c>
      <c r="M31" s="13">
        <f>'[1]Форма1'!O31-'Форма ГУЕ прокурат'!K31</f>
        <v>882.0231358600058</v>
      </c>
    </row>
    <row r="32" spans="1:13" ht="36" customHeight="1">
      <c r="A32" s="67" t="s">
        <v>39</v>
      </c>
      <c r="B32" s="47">
        <f>'[1]Форма1'!J32</f>
        <v>0.9982935153583617</v>
      </c>
      <c r="C32" s="48">
        <f>'[1]Форма1'!F32/'Форма ГУЕ прокурат'!J32</f>
        <v>1.0030515167833423</v>
      </c>
      <c r="D32" s="49">
        <f>'[1]Форма1'!R32</f>
        <v>1.0973937386141999</v>
      </c>
      <c r="E32" s="50">
        <f>'[1]Форма1'!O32/'Форма ГУЕ прокурат'!K32</f>
        <v>0.3893836482627924</v>
      </c>
      <c r="F32" s="65">
        <f>L32/J7</f>
        <v>5.2744579718778314E-05</v>
      </c>
      <c r="G32" s="65">
        <f>M32/K7</f>
        <v>-0.005340827681331654</v>
      </c>
      <c r="J32" s="44">
        <v>5571</v>
      </c>
      <c r="K32" s="45">
        <v>1760.3622551900023</v>
      </c>
      <c r="L32" s="13">
        <f>'[1]Форма1'!F32-'Форма ГУЕ прокурат'!J32</f>
        <v>17</v>
      </c>
      <c r="M32" s="13">
        <f>'[1]Форма1'!O32-'Форма ГУЕ прокурат'!K32</f>
        <v>-1074.9059780000025</v>
      </c>
    </row>
    <row r="33" spans="1:13" ht="36" customHeight="1">
      <c r="A33" s="52" t="s">
        <v>40</v>
      </c>
      <c r="B33" s="47">
        <f>'[1]Форма1'!J33</f>
        <v>0.9948742982670247</v>
      </c>
      <c r="C33" s="48">
        <f>'[1]Форма1'!F33/'Форма ГУЕ прокурат'!J33</f>
        <v>1.0220588235294117</v>
      </c>
      <c r="D33" s="49">
        <f>'[1]Форма1'!R33</f>
        <v>1.0316998425502069</v>
      </c>
      <c r="E33" s="50">
        <f>'[1]Форма1'!O33/'Форма ГУЕ прокурат'!K33</f>
        <v>0.7905540038928546</v>
      </c>
      <c r="F33" s="65">
        <f>L33/J7</f>
        <v>6.515506906437321E-05</v>
      </c>
      <c r="G33" s="65">
        <f>M33/K7</f>
        <v>-0.001098662280404578</v>
      </c>
      <c r="J33" s="44">
        <v>952</v>
      </c>
      <c r="K33" s="45">
        <v>1055.7329203699996</v>
      </c>
      <c r="L33" s="13">
        <f>'[1]Форма1'!F33-'Форма ГУЕ прокурат'!J33</f>
        <v>21</v>
      </c>
      <c r="M33" s="13">
        <f>'[1]Форма1'!O33-'Форма ГУЕ прокурат'!K33</f>
        <v>-221.11903313000016</v>
      </c>
    </row>
    <row r="34" spans="1:13" ht="36" customHeight="1">
      <c r="A34" s="66" t="s">
        <v>41</v>
      </c>
      <c r="B34" s="47">
        <f>'[1]Форма1'!J34</f>
        <v>0.9857532945506352</v>
      </c>
      <c r="C34" s="48">
        <f>'[1]Форма1'!F34/'Форма ГУЕ прокурат'!J34</f>
        <v>1.121580547112462</v>
      </c>
      <c r="D34" s="49">
        <f>'[1]Форма1'!R34</f>
        <v>1.0290155808673285</v>
      </c>
      <c r="E34" s="71"/>
      <c r="F34" s="65">
        <f>L34/J7</f>
        <v>0.0003723146803678469</v>
      </c>
      <c r="G34" s="65">
        <f>M34/K7</f>
        <v>-0.0013301394392434076</v>
      </c>
      <c r="J34" s="44">
        <v>987</v>
      </c>
      <c r="K34" s="45">
        <v>264.6499656899994</v>
      </c>
      <c r="L34" s="13">
        <f>'[1]Форма1'!F34-'Форма ГУЕ прокурат'!J34</f>
        <v>120</v>
      </c>
      <c r="M34" s="13">
        <f>'[1]Форма1'!O34-'Форма ГУЕ прокурат'!K34</f>
        <v>-267.70660281999915</v>
      </c>
    </row>
    <row r="35" spans="1:13" ht="36" customHeight="1">
      <c r="A35" s="52" t="s">
        <v>42</v>
      </c>
      <c r="B35" s="47">
        <f>'[1]Форма1'!J35</f>
        <v>0.9876835622927522</v>
      </c>
      <c r="C35" s="48">
        <f>'[1]Форма1'!F35/'Форма ГУЕ прокурат'!J35</f>
        <v>1.0461811722912966</v>
      </c>
      <c r="D35" s="49">
        <f>'[1]Форма1'!R35</f>
        <v>1.03978772459129</v>
      </c>
      <c r="E35" s="50">
        <f>'[1]Форма1'!O35/'Форма ГУЕ прокурат'!K35</f>
        <v>0.6810184179675356</v>
      </c>
      <c r="F35" s="65">
        <f>L35/J7</f>
        <v>8.066818074636683E-05</v>
      </c>
      <c r="G35" s="65">
        <f>M35/K7</f>
        <v>-0.0005822028328849645</v>
      </c>
      <c r="J35" s="44">
        <v>563</v>
      </c>
      <c r="K35" s="45">
        <v>367.34202766000044</v>
      </c>
      <c r="L35" s="13">
        <f>'[1]Форма1'!F35-'Форма ГУЕ прокурат'!J35</f>
        <v>26</v>
      </c>
      <c r="M35" s="13">
        <f>'[1]Форма1'!O35-'Форма ГУЕ прокурат'!K35</f>
        <v>-117.17534113000025</v>
      </c>
    </row>
    <row r="36" spans="1:13" ht="36" customHeight="1">
      <c r="A36" s="52" t="s">
        <v>43</v>
      </c>
      <c r="B36" s="47">
        <f>'[1]Форма1'!J36</f>
        <v>0.9991367403314917</v>
      </c>
      <c r="C36" s="48">
        <f>'[1]Форма1'!F36/'Форма ГУЕ прокурат'!J36</f>
        <v>1.0258732212160413</v>
      </c>
      <c r="D36" s="49">
        <f>'[1]Форма1'!R36</f>
        <v>1.017353186471735</v>
      </c>
      <c r="E36" s="50">
        <f>'[1]Форма1'!O36/'Форма ГУЕ прокурат'!K36</f>
        <v>0.8385722334960303</v>
      </c>
      <c r="F36" s="65">
        <f>L36/J7</f>
        <v>6.205244672797449E-05</v>
      </c>
      <c r="G36" s="65">
        <f>M36/K7</f>
        <v>-0.0015550840547207394</v>
      </c>
      <c r="J36" s="44">
        <v>773</v>
      </c>
      <c r="K36" s="45">
        <v>1938.820229990001</v>
      </c>
      <c r="L36" s="13">
        <f>'[1]Форма1'!F36-'Форма ГУЕ прокурат'!J36</f>
        <v>20</v>
      </c>
      <c r="M36" s="13">
        <f>'[1]Форма1'!O36-'Форма ГУЕ прокурат'!K36</f>
        <v>-312.9794193799987</v>
      </c>
    </row>
    <row r="37" spans="1:13" ht="36" customHeight="1">
      <c r="A37" s="52" t="s">
        <v>44</v>
      </c>
      <c r="B37" s="47">
        <f>'[1]Форма1'!J37</f>
        <v>0.9903523128607116</v>
      </c>
      <c r="C37" s="48">
        <f>'[1]Форма1'!F37/'Форма ГУЕ прокурат'!J37</f>
        <v>1.041221935958778</v>
      </c>
      <c r="D37" s="49">
        <f>'[1]Форма1'!R37</f>
        <v>1.0004559619536653</v>
      </c>
      <c r="E37" s="50">
        <f>'[1]Форма1'!O37/'Форма ГУЕ прокурат'!K37</f>
        <v>0.9960373426900467</v>
      </c>
      <c r="F37" s="65">
        <f>L37/J7</f>
        <v>0.0003474937016766571</v>
      </c>
      <c r="G37" s="65">
        <f>M37/K7</f>
        <v>-3.142550214940515E-05</v>
      </c>
      <c r="J37" s="44">
        <v>2717</v>
      </c>
      <c r="K37" s="45">
        <v>1596.0909019600006</v>
      </c>
      <c r="L37" s="13">
        <f>'[1]Форма1'!F37-'Форма ГУЕ прокурат'!J37</f>
        <v>112</v>
      </c>
      <c r="M37" s="13">
        <f>'[1]Форма1'!O37-'Форма ГУЕ прокурат'!K37</f>
        <v>-6.324761280001667</v>
      </c>
    </row>
    <row r="38" spans="1:13" ht="36" customHeight="1">
      <c r="A38" s="52" t="s">
        <v>45</v>
      </c>
      <c r="B38" s="47">
        <f>'[1]Форма1'!J38</f>
        <v>0.9953278428888185</v>
      </c>
      <c r="C38" s="48">
        <f>'[1]Форма1'!F38/'Форма ГУЕ прокурат'!J38</f>
        <v>1.0795148247978437</v>
      </c>
      <c r="D38" s="49">
        <f>'[1]Форма1'!R38</f>
        <v>0.9958946770791441</v>
      </c>
      <c r="E38" s="50">
        <f>'[1]Форма1'!O38/'Форма ГУЕ прокурат'!K38</f>
        <v>1.0366918276067911</v>
      </c>
      <c r="F38" s="65">
        <f>L38/J7</f>
        <v>0.00018305471784752474</v>
      </c>
      <c r="G38" s="65">
        <f>M38/K7</f>
        <v>0.00019118521109409196</v>
      </c>
      <c r="J38" s="44">
        <v>742</v>
      </c>
      <c r="K38" s="45">
        <v>1048.6893627200013</v>
      </c>
      <c r="L38" s="13">
        <f>'[1]Форма1'!F38-'Форма ГУЕ прокурат'!J38</f>
        <v>59</v>
      </c>
      <c r="M38" s="13">
        <f>'[1]Форма1'!O38-'Форма ГУЕ прокурат'!K38</f>
        <v>38.47832930999789</v>
      </c>
    </row>
    <row r="39" spans="1:13" ht="36" customHeight="1">
      <c r="A39" s="52" t="s">
        <v>46</v>
      </c>
      <c r="B39" s="47">
        <f>'[1]Форма1'!J39</f>
        <v>0.9974743076119142</v>
      </c>
      <c r="C39" s="48">
        <f>'[1]Форма1'!F39/'Форма ГУЕ прокурат'!J39</f>
        <v>1.021137026239067</v>
      </c>
      <c r="D39" s="49">
        <f>'[1]Форма1'!R39</f>
        <v>1.0410410892379929</v>
      </c>
      <c r="E39" s="50">
        <f>'[1]Форма1'!O39/'Форма ГУЕ прокурат'!K39</f>
        <v>0.6949852063268571</v>
      </c>
      <c r="F39" s="65">
        <f>L39/J7</f>
        <v>8.997604775556301E-05</v>
      </c>
      <c r="G39" s="65">
        <f>M39/K7</f>
        <v>-0.001900532225926996</v>
      </c>
      <c r="J39" s="44">
        <v>1372</v>
      </c>
      <c r="K39" s="45">
        <v>1254.0540251300008</v>
      </c>
      <c r="L39" s="13">
        <f>'[1]Форма1'!F39-'Форма ГУЕ прокурат'!J39</f>
        <v>29</v>
      </c>
      <c r="M39" s="13">
        <f>'[1]Форма1'!O39-'Форма ГУЕ прокурат'!K39</f>
        <v>-382.5050297300015</v>
      </c>
    </row>
    <row r="40" spans="1:13" ht="36" customHeight="1">
      <c r="A40" s="52" t="s">
        <v>47</v>
      </c>
      <c r="B40" s="47">
        <f>'[1]Форма1'!J40</f>
        <v>0.9847782258064516</v>
      </c>
      <c r="C40" s="48">
        <f>'[1]Форма1'!F40/'Форма ГУЕ прокурат'!J40</f>
        <v>1.0464472470009227</v>
      </c>
      <c r="D40" s="49">
        <f>'[1]Форма1'!R40</f>
        <v>1.0710747012937654</v>
      </c>
      <c r="E40" s="50">
        <f>'[1]Форма1'!O40/'Форма ГУЕ прокурат'!K40</f>
        <v>0.5935123177393323</v>
      </c>
      <c r="F40" s="65">
        <f>L40/J7</f>
        <v>0.00046849597279620734</v>
      </c>
      <c r="G40" s="65">
        <f>M40/K7</f>
        <v>-0.006269294547789047</v>
      </c>
      <c r="J40" s="44">
        <v>3251</v>
      </c>
      <c r="K40" s="45">
        <v>3104.082083380001</v>
      </c>
      <c r="L40" s="13">
        <f>'[1]Форма1'!F40-'Форма ГУЕ прокурат'!J40</f>
        <v>151</v>
      </c>
      <c r="M40" s="13">
        <f>'[1]Форма1'!O40-'Форма ГУЕ прокурат'!K40</f>
        <v>-1261.7711316200014</v>
      </c>
    </row>
    <row r="41" spans="1:13" ht="36" customHeight="1">
      <c r="A41" s="52" t="s">
        <v>48</v>
      </c>
      <c r="B41" s="47">
        <f>'[1]Форма1'!J41</f>
        <v>0.9896985883250667</v>
      </c>
      <c r="C41" s="48">
        <f>'[1]Форма1'!F41/'Форма ГУЕ прокурат'!J41</f>
        <v>1.0699481865284974</v>
      </c>
      <c r="D41" s="49">
        <f>'[1]Форма1'!R41</f>
        <v>1.0345786734660676</v>
      </c>
      <c r="E41" s="50">
        <f>'[1]Форма1'!O41/'Форма ГУЕ прокурат'!K41</f>
        <v>0.6452197689212412</v>
      </c>
      <c r="F41" s="65">
        <f>L41/J7</f>
        <v>0.0001675416061655311</v>
      </c>
      <c r="G41" s="65">
        <f>M41/K7</f>
        <v>-0.0011917788782703647</v>
      </c>
      <c r="J41" s="44">
        <v>772</v>
      </c>
      <c r="K41" s="45">
        <v>676.0801486899998</v>
      </c>
      <c r="L41" s="13">
        <f>'[1]Форма1'!F41-'Форма ГУЕ прокурат'!J41</f>
        <v>54</v>
      </c>
      <c r="M41" s="13">
        <f>'[1]Форма1'!O41-'Форма ГУЕ прокурат'!K41</f>
        <v>-239.85987137999967</v>
      </c>
    </row>
    <row r="42" spans="1:13" ht="36" customHeight="1">
      <c r="A42" s="52" t="s">
        <v>49</v>
      </c>
      <c r="B42" s="47">
        <f>'[1]Форма1'!J42</f>
        <v>0.9924205378973106</v>
      </c>
      <c r="C42" s="48">
        <f>'[1]Форма1'!F42/'Форма ГУЕ прокурат'!J42</f>
        <v>1.0341786108048512</v>
      </c>
      <c r="D42" s="49">
        <f>'[1]Форма1'!R42</f>
        <v>1.0667441943666922</v>
      </c>
      <c r="E42" s="50">
        <f>'[1]Форма1'!O42/'Форма ГУЕ прокурат'!K42</f>
        <v>0.6174058423232807</v>
      </c>
      <c r="F42" s="65">
        <f>L42/J7</f>
        <v>9.618129242836045E-05</v>
      </c>
      <c r="G42" s="65">
        <f>M42/K7</f>
        <v>-0.0008192442977504067</v>
      </c>
      <c r="J42" s="44">
        <v>907</v>
      </c>
      <c r="K42" s="45">
        <v>430.9600426500002</v>
      </c>
      <c r="L42" s="13">
        <f>'[1]Форма1'!F42-'Форма ГУЕ прокурат'!J42</f>
        <v>31</v>
      </c>
      <c r="M42" s="13">
        <f>'[1]Форма1'!O42-'Форма ГУЕ прокурат'!K42</f>
        <v>-164.88279450999988</v>
      </c>
    </row>
    <row r="43" spans="1:13" ht="36" customHeight="1">
      <c r="A43" s="52" t="s">
        <v>50</v>
      </c>
      <c r="B43" s="47">
        <f>'[1]Форма1'!J43</f>
        <v>0.9828947368421053</v>
      </c>
      <c r="C43" s="48">
        <f>'[1]Форма1'!F43/'Форма ГУЕ прокурат'!J43</f>
        <v>1.0323584318606098</v>
      </c>
      <c r="D43" s="49">
        <f>'[1]Форма1'!R43</f>
        <v>1.0416867798563247</v>
      </c>
      <c r="E43" s="50">
        <f>'[1]Форма1'!O43/'Форма ГУЕ прокурат'!K43</f>
        <v>0.6346410921423451</v>
      </c>
      <c r="F43" s="65">
        <f>L43/J7</f>
        <v>0.0003226727229854673</v>
      </c>
      <c r="G43" s="65">
        <f>M43/K7</f>
        <v>-0.0014930402925345157</v>
      </c>
      <c r="J43" s="44">
        <v>3214</v>
      </c>
      <c r="K43" s="45">
        <v>822.4580202300008</v>
      </c>
      <c r="L43" s="13">
        <f>'[1]Форма1'!F43-'Форма ГУЕ прокурат'!J43</f>
        <v>104</v>
      </c>
      <c r="M43" s="13">
        <f>'[1]Форма1'!O43-'Форма ГУЕ прокурат'!K43</f>
        <v>-300.49236403000214</v>
      </c>
    </row>
    <row r="44" spans="1:13" ht="36" customHeight="1">
      <c r="A44" s="52" t="s">
        <v>51</v>
      </c>
      <c r="B44" s="47">
        <f>'[1]Форма1'!J44</f>
        <v>0.9810192709542606</v>
      </c>
      <c r="C44" s="48">
        <f>'[1]Форма1'!F44/'Форма ГУЕ прокурат'!J44</f>
        <v>1.0580404685835996</v>
      </c>
      <c r="D44" s="49">
        <f>'[1]Форма1'!R44</f>
        <v>1.0592895343955915</v>
      </c>
      <c r="E44" s="50">
        <f>'[1]Форма1'!O44/'Форма ГУЕ прокурат'!K44</f>
        <v>0.6760737852937077</v>
      </c>
      <c r="F44" s="65">
        <f>L44/J7</f>
        <v>0.004058230016009531</v>
      </c>
      <c r="G44" s="65">
        <f>M44/K7</f>
        <v>-0.025588524953487558</v>
      </c>
      <c r="J44" s="44">
        <v>22536</v>
      </c>
      <c r="K44" s="45">
        <v>15898.67999291</v>
      </c>
      <c r="L44" s="13">
        <f>'[1]Форма1'!F44-'Форма ГУЕ прокурат'!J44</f>
        <v>1308</v>
      </c>
      <c r="M44" s="13">
        <f>'[1]Форма1'!O44-'Форма ГУЕ прокурат'!K44</f>
        <v>-5149.999228929999</v>
      </c>
    </row>
    <row r="45" spans="1:13" ht="36" customHeight="1">
      <c r="A45" s="52" t="s">
        <v>52</v>
      </c>
      <c r="B45" s="47">
        <f>'[1]Форма1'!J45</f>
        <v>0.988673139158576</v>
      </c>
      <c r="C45" s="48">
        <f>'[1]Форма1'!F45/'Форма ГУЕ прокурат'!J45</f>
        <v>1.168384879725086</v>
      </c>
      <c r="D45" s="49">
        <f>'[1]Форма1'!R45</f>
        <v>1.0781769694183065</v>
      </c>
      <c r="E45" s="50">
        <f>'[1]Форма1'!O45/'Форма ГУЕ прокурат'!K45</f>
        <v>0.5966059351370938</v>
      </c>
      <c r="F45" s="65">
        <f>L45/J7</f>
        <v>0.0009121709669012249</v>
      </c>
      <c r="G45" s="65">
        <f>M45/K7</f>
        <v>-0.008026539644799678</v>
      </c>
      <c r="J45" s="44">
        <v>1746</v>
      </c>
      <c r="K45" s="45">
        <v>4004.6149396099963</v>
      </c>
      <c r="L45" s="13">
        <f>'[1]Форма1'!F45-'Форма ГУЕ прокурат'!J45</f>
        <v>294</v>
      </c>
      <c r="M45" s="13">
        <f>'[1]Форма1'!O45-'Форма ГУЕ прокурат'!K45</f>
        <v>-1615.4378986999982</v>
      </c>
    </row>
    <row r="46" spans="1:13" ht="36" customHeight="1" thickBot="1">
      <c r="A46" s="54" t="s">
        <v>53</v>
      </c>
      <c r="B46" s="72">
        <f>'[1]Форма1'!J46</f>
        <v>0.9942597784007475</v>
      </c>
      <c r="C46" s="73">
        <f>'[1]Форма1'!F46/'Форма ГУЕ прокурат'!J46</f>
        <v>1.028533510285335</v>
      </c>
      <c r="D46" s="74">
        <f>'[1]Форма1'!R46</f>
        <v>1.0118089166842743</v>
      </c>
      <c r="E46" s="75">
        <f>'[1]Форма1'!O46/'Форма ГУЕ прокурат'!K46</f>
        <v>0.9261513888635977</v>
      </c>
      <c r="F46" s="59">
        <f>L46/J7</f>
        <v>0.00013341276046514514</v>
      </c>
      <c r="G46" s="59">
        <f>M46/K7</f>
        <v>-0.0004084871271245093</v>
      </c>
      <c r="J46" s="44">
        <v>1507</v>
      </c>
      <c r="K46" s="45">
        <v>1113.263461220001</v>
      </c>
      <c r="L46" s="13">
        <f>'[1]Форма1'!F46-'Форма ГУЕ прокурат'!J46</f>
        <v>43</v>
      </c>
      <c r="M46" s="13">
        <f>'[1]Форма1'!O46-'Форма ГУЕ прокурат'!K46</f>
        <v>-82.2129604400011</v>
      </c>
    </row>
    <row r="47" spans="1:13" s="79" customFormat="1" ht="36" customHeight="1" thickBot="1">
      <c r="A47" s="76" t="s">
        <v>54</v>
      </c>
      <c r="B47" s="77">
        <f>'[1]Форма1'!J47</f>
        <v>1.006572205141915</v>
      </c>
      <c r="C47" s="32">
        <f>'[1]Форма1'!F47/'Форма ГУЕ прокурат'!J47</f>
        <v>0.9825167917819044</v>
      </c>
      <c r="D47" s="33">
        <f>'[1]Форма1'!R47</f>
        <v>0.9975514711552647</v>
      </c>
      <c r="E47" s="34">
        <f>'[1]Форма1'!O47/'Форма ГУЕ прокурат'!K47</f>
        <v>1.016342504639877</v>
      </c>
      <c r="F47" s="78">
        <f>L47/J7</f>
        <v>-0.002745820767712871</v>
      </c>
      <c r="G47" s="78">
        <f>M47/K7</f>
        <v>0.0009395074196382298</v>
      </c>
      <c r="J47" s="28">
        <f>J48+J49+J50+J51+J52+J53</f>
        <v>50620</v>
      </c>
      <c r="K47" s="29">
        <f>K48+K49+K50+K51+K52+K53</f>
        <v>11570.27042407</v>
      </c>
      <c r="L47" s="13">
        <f>'[1]Форма1'!F47-'Форма ГУЕ прокурат'!J47</f>
        <v>-885</v>
      </c>
      <c r="M47" s="13">
        <f>'[1]Форма1'!O47-'Форма ГУЕ прокурат'!K47</f>
        <v>189.08719808999558</v>
      </c>
    </row>
    <row r="48" spans="1:13" ht="36" customHeight="1">
      <c r="A48" s="38" t="s">
        <v>55</v>
      </c>
      <c r="B48" s="39">
        <f>'[1]Форма1'!J48</f>
        <v>0.9974158537373216</v>
      </c>
      <c r="C48" s="40">
        <f>'[1]Форма1'!F48/'Форма ГУЕ прокурат'!J48</f>
        <v>1.0123039064903108</v>
      </c>
      <c r="D48" s="41">
        <f>'[1]Форма1'!R48</f>
        <v>1.0196520536196658</v>
      </c>
      <c r="E48" s="42">
        <f>'[1]Форма1'!O48/'Форма ГУЕ прокурат'!K48</f>
        <v>0.872719729329998</v>
      </c>
      <c r="F48" s="65">
        <f>L48/J7</f>
        <v>0.00012410489345594897</v>
      </c>
      <c r="G48" s="65">
        <f>M48/K7</f>
        <v>-0.002072368317560746</v>
      </c>
      <c r="J48" s="44">
        <v>3251</v>
      </c>
      <c r="K48" s="45">
        <v>3276.934541499998</v>
      </c>
      <c r="L48" s="13">
        <f>'[1]Форма1'!F48-'Форма ГУЕ прокурат'!J48</f>
        <v>40</v>
      </c>
      <c r="M48" s="13">
        <f>'[1]Форма1'!O48-'Форма ГУЕ прокурат'!K48</f>
        <v>-417.0891154099986</v>
      </c>
    </row>
    <row r="49" spans="1:13" ht="36" customHeight="1">
      <c r="A49" s="52" t="s">
        <v>56</v>
      </c>
      <c r="B49" s="47">
        <f>'[1]Форма1'!J49</f>
        <v>0.9661968466316292</v>
      </c>
      <c r="C49" s="48">
        <f>'[1]Форма1'!F49/'Форма ГУЕ прокурат'!J49</f>
        <v>1.0773012838022398</v>
      </c>
      <c r="D49" s="49">
        <f>'[1]Форма1'!R49</f>
        <v>0.9163638207588543</v>
      </c>
      <c r="E49" s="50">
        <f>'[1]Форма1'!O49/'Форма ГУЕ прокурат'!K49</f>
        <v>1.6728834013957026</v>
      </c>
      <c r="F49" s="65">
        <f>L49/J7</f>
        <v>0.0026341263636025167</v>
      </c>
      <c r="G49" s="65">
        <f>M49/K7</f>
        <v>0.006874031973203319</v>
      </c>
      <c r="J49" s="44">
        <v>10983</v>
      </c>
      <c r="K49" s="45">
        <v>2056.049871909999</v>
      </c>
      <c r="L49" s="13">
        <f>'[1]Форма1'!F49-'Форма ГУЕ прокурат'!J49</f>
        <v>849</v>
      </c>
      <c r="M49" s="13">
        <f>'[1]Форма1'!O49-'Форма ГУЕ прокурат'!K49</f>
        <v>1383.4818312499988</v>
      </c>
    </row>
    <row r="50" spans="1:13" ht="36" customHeight="1">
      <c r="A50" s="52" t="s">
        <v>57</v>
      </c>
      <c r="B50" s="47">
        <f>'[1]Форма1'!J50</f>
        <v>1.0193253132150706</v>
      </c>
      <c r="C50" s="48">
        <f>'[1]Форма1'!F50/'Форма ГУЕ прокурат'!J50</f>
        <v>0.8403817365269461</v>
      </c>
      <c r="D50" s="49">
        <f>'[1]Форма1'!R50</f>
        <v>1.0543274167000791</v>
      </c>
      <c r="E50" s="50">
        <f>'[1]Форма1'!O50/'Форма ГУЕ прокурат'!K50</f>
        <v>0.6638419515356233</v>
      </c>
      <c r="F50" s="65">
        <f>L50/J7</f>
        <v>-0.0026465368529481116</v>
      </c>
      <c r="G50" s="65">
        <f>M50/K7</f>
        <v>-0.003254274217903719</v>
      </c>
      <c r="J50" s="44">
        <v>5344</v>
      </c>
      <c r="K50" s="45">
        <v>1948.3749799000038</v>
      </c>
      <c r="L50" s="13">
        <f>'[1]Форма1'!F50-'Форма ГУЕ прокурат'!J50</f>
        <v>-853</v>
      </c>
      <c r="M50" s="13">
        <f>'[1]Форма1'!O50-'Форма ГУЕ прокурат'!K50</f>
        <v>-654.9619309200045</v>
      </c>
    </row>
    <row r="51" spans="1:13" ht="36" customHeight="1">
      <c r="A51" s="52" t="s">
        <v>58</v>
      </c>
      <c r="B51" s="47">
        <f>'[1]Форма1'!J51</f>
        <v>1.0000599089384137</v>
      </c>
      <c r="C51" s="48">
        <f>'[1]Форма1'!F51/'Форма ГУЕ прокурат'!J51</f>
        <v>0.9996702934388394</v>
      </c>
      <c r="D51" s="49">
        <f>'[1]Форма1'!R51</f>
        <v>0.9911790731130844</v>
      </c>
      <c r="E51" s="50">
        <f>'[1]Форма1'!O51/'Форма ГУЕ прокурат'!K51</f>
        <v>1.0649704365695936</v>
      </c>
      <c r="F51" s="65">
        <f>L51/J7</f>
        <v>-3.102622336398724E-06</v>
      </c>
      <c r="G51" s="65">
        <f>M51/K7</f>
        <v>0.0005998530727301703</v>
      </c>
      <c r="J51" s="44">
        <v>3033</v>
      </c>
      <c r="K51" s="45">
        <v>1858.1938359099993</v>
      </c>
      <c r="L51" s="13">
        <f>'[1]Форма1'!F51-'Форма ГУЕ прокурат'!J51</f>
        <v>-1</v>
      </c>
      <c r="M51" s="13">
        <f>'[1]Форма1'!O51-'Форма ГУЕ прокурат'!K51</f>
        <v>120.72766475000049</v>
      </c>
    </row>
    <row r="52" spans="1:13" ht="36" customHeight="1">
      <c r="A52" s="52" t="s">
        <v>59</v>
      </c>
      <c r="B52" s="47">
        <f>'[1]Форма1'!J52</f>
        <v>1.056646058732612</v>
      </c>
      <c r="C52" s="48">
        <f>'[1]Форма1'!F52/'Форма ГУЕ прокурат'!J52</f>
        <v>0.9700327064595258</v>
      </c>
      <c r="D52" s="49">
        <f>'[1]Форма1'!R52</f>
        <v>1.0383913975113324</v>
      </c>
      <c r="E52" s="50">
        <f>'[1]Форма1'!O52/'Форма ГУЕ прокурат'!K52</f>
        <v>0.7529784511043046</v>
      </c>
      <c r="F52" s="65">
        <f>L52/J7</f>
        <v>-0.002274222172580265</v>
      </c>
      <c r="G52" s="65">
        <f>M52/K7</f>
        <v>-0.0008610028198256037</v>
      </c>
      <c r="J52" s="44">
        <v>24460</v>
      </c>
      <c r="K52" s="45">
        <v>701.5064128400002</v>
      </c>
      <c r="L52" s="13">
        <f>'[1]Форма1'!F52-'Форма ГУЕ прокурат'!J52</f>
        <v>-733</v>
      </c>
      <c r="M52" s="13">
        <f>'[1]Форма1'!O52-'Форма ГУЕ прокурат'!K52</f>
        <v>-173.28720065999994</v>
      </c>
    </row>
    <row r="53" spans="1:13" ht="36" customHeight="1" thickBot="1">
      <c r="A53" s="54" t="s">
        <v>60</v>
      </c>
      <c r="B53" s="72">
        <f>'[1]Форма1'!J53</f>
        <v>1.0092154543662528</v>
      </c>
      <c r="C53" s="73">
        <f>'[1]Форма1'!F53/'Форма ГУЕ прокурат'!J53</f>
        <v>0.947309101155255</v>
      </c>
      <c r="D53" s="74">
        <f>'[1]Форма1'!R53</f>
        <v>1.0075944564666361</v>
      </c>
      <c r="E53" s="75">
        <f>'[1]Форма1'!O53/'Форма ГУЕ прокурат'!K53</f>
        <v>0.9596439880863545</v>
      </c>
      <c r="F53" s="59">
        <f>L53/J7</f>
        <v>-0.0005801903769065615</v>
      </c>
      <c r="G53" s="59">
        <f>M53/K7</f>
        <v>-0.00034673227100518714</v>
      </c>
      <c r="J53" s="44">
        <v>3549</v>
      </c>
      <c r="K53" s="45">
        <v>1729.2107820100007</v>
      </c>
      <c r="L53" s="13">
        <f>'[1]Форма1'!F53-'Форма ГУЕ прокурат'!J53</f>
        <v>-187</v>
      </c>
      <c r="M53" s="13">
        <f>'[1]Форма1'!O53-'Форма ГУЕ прокурат'!K53</f>
        <v>-69.7840509199998</v>
      </c>
    </row>
    <row r="54" spans="1:13" s="79" customFormat="1" ht="36" customHeight="1" thickBot="1">
      <c r="A54" s="80" t="s">
        <v>61</v>
      </c>
      <c r="B54" s="77">
        <f>'[1]Форма1'!J54</f>
        <v>0.7142657719671516</v>
      </c>
      <c r="C54" s="32"/>
      <c r="D54" s="33"/>
      <c r="E54" s="34"/>
      <c r="F54" s="62">
        <f>L54/L7</f>
        <v>0.8909150944812163</v>
      </c>
      <c r="G54" s="62">
        <f>M54/M7</f>
        <v>0</v>
      </c>
      <c r="J54" s="28">
        <v>47419</v>
      </c>
      <c r="K54" s="81"/>
      <c r="L54" s="13">
        <f>'[1]Форма1'!F54-'Форма ГУЕ прокурат'!J54</f>
        <v>59359</v>
      </c>
      <c r="M54" s="13">
        <f>'[1]Форма1'!O54-'Форма ГУЕ прокурат'!K54</f>
        <v>0</v>
      </c>
    </row>
    <row r="55" spans="1:13" ht="15.75" customHeight="1" hidden="1" thickBot="1">
      <c r="A55" s="82" t="s">
        <v>62</v>
      </c>
      <c r="E55" s="83" t="e">
        <f>#REF!/#REF!</f>
        <v>#REF!</v>
      </c>
      <c r="F55" s="41" t="e">
        <f aca="true" t="shared" si="0" ref="F55:F78">L55/J55</f>
        <v>#DIV/0!</v>
      </c>
      <c r="L55" s="13">
        <f>'[1]Форма1'!F55-'Форма ГУЕ прокурат'!J55</f>
        <v>0</v>
      </c>
      <c r="M55" s="13">
        <f>'[1]Форма1'!O55-'Форма ГУЕ прокурат'!K55</f>
        <v>0</v>
      </c>
    </row>
    <row r="56" spans="1:13" ht="15.75" customHeight="1" hidden="1">
      <c r="A56" s="85" t="s">
        <v>63</v>
      </c>
      <c r="E56" s="86" t="e">
        <f>#REF!/#REF!</f>
        <v>#REF!</v>
      </c>
      <c r="F56" s="41" t="e">
        <f t="shared" si="0"/>
        <v>#DIV/0!</v>
      </c>
      <c r="L56" s="13">
        <f>'[1]Форма1'!F56-'Форма ГУЕ прокурат'!J56</f>
        <v>0</v>
      </c>
      <c r="M56" s="13">
        <f>'[1]Форма1'!O56-'Форма ГУЕ прокурат'!K56</f>
        <v>0</v>
      </c>
    </row>
    <row r="57" spans="1:13" ht="15.75" customHeight="1" hidden="1">
      <c r="A57" s="85" t="s">
        <v>64</v>
      </c>
      <c r="E57" s="86" t="e">
        <f>#REF!/#REF!</f>
        <v>#REF!</v>
      </c>
      <c r="F57" s="41" t="e">
        <f t="shared" si="0"/>
        <v>#DIV/0!</v>
      </c>
      <c r="L57" s="13">
        <f>'[1]Форма1'!F57-'Форма ГУЕ прокурат'!J57</f>
        <v>0</v>
      </c>
      <c r="M57" s="13">
        <f>'[1]Форма1'!O57-'Форма ГУЕ прокурат'!K57</f>
        <v>0</v>
      </c>
    </row>
    <row r="58" spans="1:13" ht="15.75" customHeight="1" hidden="1">
      <c r="A58" s="85" t="s">
        <v>65</v>
      </c>
      <c r="E58" s="86" t="e">
        <f>#REF!/#REF!</f>
        <v>#REF!</v>
      </c>
      <c r="F58" s="41" t="e">
        <f t="shared" si="0"/>
        <v>#DIV/0!</v>
      </c>
      <c r="L58" s="13">
        <f>'[1]Форма1'!F58-'Форма ГУЕ прокурат'!J58</f>
        <v>0</v>
      </c>
      <c r="M58" s="13">
        <f>'[1]Форма1'!O58-'Форма ГУЕ прокурат'!K58</f>
        <v>0</v>
      </c>
    </row>
    <row r="59" spans="1:13" ht="15.75" customHeight="1" hidden="1">
      <c r="A59" s="85" t="s">
        <v>66</v>
      </c>
      <c r="E59" s="86" t="e">
        <f>#REF!/#REF!</f>
        <v>#REF!</v>
      </c>
      <c r="F59" s="41" t="e">
        <f t="shared" si="0"/>
        <v>#DIV/0!</v>
      </c>
      <c r="L59" s="13">
        <f>'[1]Форма1'!F59-'Форма ГУЕ прокурат'!J59</f>
        <v>0</v>
      </c>
      <c r="M59" s="13">
        <f>'[1]Форма1'!O59-'Форма ГУЕ прокурат'!K59</f>
        <v>0</v>
      </c>
    </row>
    <row r="60" spans="1:13" ht="15.75" customHeight="1" hidden="1">
      <c r="A60" s="85" t="s">
        <v>67</v>
      </c>
      <c r="E60" s="86" t="e">
        <f>#REF!/#REF!</f>
        <v>#REF!</v>
      </c>
      <c r="F60" s="41" t="e">
        <f t="shared" si="0"/>
        <v>#DIV/0!</v>
      </c>
      <c r="L60" s="13">
        <f>'[1]Форма1'!F60-'Форма ГУЕ прокурат'!J60</f>
        <v>0</v>
      </c>
      <c r="M60" s="13">
        <f>'[1]Форма1'!O60-'Форма ГУЕ прокурат'!K60</f>
        <v>0</v>
      </c>
    </row>
    <row r="61" spans="1:13" ht="15.75" customHeight="1" hidden="1">
      <c r="A61" s="85" t="s">
        <v>68</v>
      </c>
      <c r="E61" s="86" t="e">
        <f>#REF!/#REF!</f>
        <v>#REF!</v>
      </c>
      <c r="F61" s="41" t="e">
        <f t="shared" si="0"/>
        <v>#DIV/0!</v>
      </c>
      <c r="L61" s="13">
        <f>'[1]Форма1'!F61-'Форма ГУЕ прокурат'!J61</f>
        <v>0</v>
      </c>
      <c r="M61" s="13">
        <f>'[1]Форма1'!O61-'Форма ГУЕ прокурат'!K61</f>
        <v>0</v>
      </c>
    </row>
    <row r="62" spans="1:13" ht="15.75" customHeight="1" hidden="1">
      <c r="A62" s="85" t="s">
        <v>69</v>
      </c>
      <c r="E62" s="86" t="e">
        <f>#REF!/#REF!</f>
        <v>#REF!</v>
      </c>
      <c r="F62" s="41" t="e">
        <f t="shared" si="0"/>
        <v>#DIV/0!</v>
      </c>
      <c r="L62" s="13">
        <f>'[1]Форма1'!F62-'Форма ГУЕ прокурат'!J62</f>
        <v>0</v>
      </c>
      <c r="M62" s="13">
        <f>'[1]Форма1'!O62-'Форма ГУЕ прокурат'!K62</f>
        <v>0</v>
      </c>
    </row>
    <row r="63" spans="1:13" ht="15.75" customHeight="1" hidden="1">
      <c r="A63" s="85" t="s">
        <v>70</v>
      </c>
      <c r="E63" s="86" t="e">
        <f>#REF!/#REF!</f>
        <v>#REF!</v>
      </c>
      <c r="F63" s="41" t="e">
        <f t="shared" si="0"/>
        <v>#DIV/0!</v>
      </c>
      <c r="L63" s="13">
        <f>'[1]Форма1'!F63-'Форма ГУЕ прокурат'!J63</f>
        <v>0</v>
      </c>
      <c r="M63" s="13">
        <f>'[1]Форма1'!O63-'Форма ГУЕ прокурат'!K63</f>
        <v>0</v>
      </c>
    </row>
    <row r="64" spans="1:13" ht="15.75" customHeight="1" hidden="1">
      <c r="A64" s="85" t="s">
        <v>71</v>
      </c>
      <c r="E64" s="86" t="e">
        <f>#REF!/#REF!</f>
        <v>#REF!</v>
      </c>
      <c r="F64" s="41" t="e">
        <f t="shared" si="0"/>
        <v>#DIV/0!</v>
      </c>
      <c r="L64" s="13">
        <f>'[1]Форма1'!F64-'Форма ГУЕ прокурат'!J64</f>
        <v>0</v>
      </c>
      <c r="M64" s="13">
        <f>'[1]Форма1'!O64-'Форма ГУЕ прокурат'!K64</f>
        <v>0</v>
      </c>
    </row>
    <row r="65" spans="1:13" ht="15.75" customHeight="1" hidden="1">
      <c r="A65" s="85" t="s">
        <v>72</v>
      </c>
      <c r="E65" s="86" t="e">
        <f>#REF!/#REF!</f>
        <v>#REF!</v>
      </c>
      <c r="F65" s="41" t="e">
        <f t="shared" si="0"/>
        <v>#DIV/0!</v>
      </c>
      <c r="L65" s="13">
        <f>'[1]Форма1'!F65-'Форма ГУЕ прокурат'!J65</f>
        <v>0</v>
      </c>
      <c r="M65" s="13">
        <f>'[1]Форма1'!O65-'Форма ГУЕ прокурат'!K65</f>
        <v>0</v>
      </c>
    </row>
    <row r="66" spans="1:13" ht="15.75" customHeight="1" hidden="1">
      <c r="A66" s="85" t="s">
        <v>73</v>
      </c>
      <c r="E66" s="86" t="e">
        <f>#REF!/#REF!</f>
        <v>#REF!</v>
      </c>
      <c r="F66" s="41" t="e">
        <f t="shared" si="0"/>
        <v>#DIV/0!</v>
      </c>
      <c r="L66" s="13">
        <f>'[1]Форма1'!F66-'Форма ГУЕ прокурат'!J66</f>
        <v>0</v>
      </c>
      <c r="M66" s="13">
        <f>'[1]Форма1'!O66-'Форма ГУЕ прокурат'!K66</f>
        <v>0</v>
      </c>
    </row>
    <row r="67" spans="1:13" ht="15.75" customHeight="1" hidden="1">
      <c r="A67" s="85" t="s">
        <v>74</v>
      </c>
      <c r="E67" s="86" t="e">
        <f>#REF!/#REF!</f>
        <v>#REF!</v>
      </c>
      <c r="F67" s="41" t="e">
        <f t="shared" si="0"/>
        <v>#DIV/0!</v>
      </c>
      <c r="L67" s="13">
        <f>'[1]Форма1'!F67-'Форма ГУЕ прокурат'!J67</f>
        <v>0</v>
      </c>
      <c r="M67" s="13">
        <f>'[1]Форма1'!O67-'Форма ГУЕ прокурат'!K67</f>
        <v>0</v>
      </c>
    </row>
    <row r="68" spans="1:13" ht="15.75" customHeight="1" hidden="1">
      <c r="A68" s="85" t="s">
        <v>75</v>
      </c>
      <c r="E68" s="86" t="e">
        <f>#REF!/#REF!</f>
        <v>#REF!</v>
      </c>
      <c r="F68" s="41" t="e">
        <f t="shared" si="0"/>
        <v>#DIV/0!</v>
      </c>
      <c r="L68" s="13">
        <f>'[1]Форма1'!F68-'Форма ГУЕ прокурат'!J68</f>
        <v>0</v>
      </c>
      <c r="M68" s="13">
        <f>'[1]Форма1'!O68-'Форма ГУЕ прокурат'!K68</f>
        <v>0</v>
      </c>
    </row>
    <row r="69" spans="1:13" ht="15.75" customHeight="1" hidden="1">
      <c r="A69" s="85" t="s">
        <v>76</v>
      </c>
      <c r="E69" s="86" t="e">
        <f>#REF!/#REF!</f>
        <v>#REF!</v>
      </c>
      <c r="F69" s="41" t="e">
        <f t="shared" si="0"/>
        <v>#DIV/0!</v>
      </c>
      <c r="L69" s="13">
        <f>'[1]Форма1'!F69-'Форма ГУЕ прокурат'!J69</f>
        <v>0</v>
      </c>
      <c r="M69" s="13">
        <f>'[1]Форма1'!O69-'Форма ГУЕ прокурат'!K69</f>
        <v>0</v>
      </c>
    </row>
    <row r="70" spans="1:13" ht="15.75" customHeight="1" hidden="1">
      <c r="A70" s="85" t="s">
        <v>77</v>
      </c>
      <c r="E70" s="86" t="e">
        <f>#REF!/#REF!</f>
        <v>#REF!</v>
      </c>
      <c r="F70" s="41" t="e">
        <f t="shared" si="0"/>
        <v>#DIV/0!</v>
      </c>
      <c r="L70" s="13">
        <f>'[1]Форма1'!F70-'Форма ГУЕ прокурат'!J70</f>
        <v>0</v>
      </c>
      <c r="M70" s="13">
        <f>'[1]Форма1'!O70-'Форма ГУЕ прокурат'!K70</f>
        <v>0</v>
      </c>
    </row>
    <row r="71" spans="1:13" ht="15.75" customHeight="1" hidden="1">
      <c r="A71" s="85" t="s">
        <v>78</v>
      </c>
      <c r="E71" s="86" t="e">
        <f>#REF!/#REF!</f>
        <v>#REF!</v>
      </c>
      <c r="F71" s="41" t="e">
        <f t="shared" si="0"/>
        <v>#DIV/0!</v>
      </c>
      <c r="L71" s="13">
        <f>'[1]Форма1'!F71-'Форма ГУЕ прокурат'!J71</f>
        <v>0</v>
      </c>
      <c r="M71" s="13">
        <f>'[1]Форма1'!O71-'Форма ГУЕ прокурат'!K71</f>
        <v>0</v>
      </c>
    </row>
    <row r="72" spans="1:13" ht="15.75" customHeight="1" hidden="1">
      <c r="A72" s="85" t="s">
        <v>79</v>
      </c>
      <c r="E72" s="86" t="e">
        <f>#REF!/#REF!</f>
        <v>#REF!</v>
      </c>
      <c r="F72" s="41" t="e">
        <f t="shared" si="0"/>
        <v>#DIV/0!</v>
      </c>
      <c r="L72" s="13">
        <f>'[1]Форма1'!F72-'Форма ГУЕ прокурат'!J72</f>
        <v>0</v>
      </c>
      <c r="M72" s="13">
        <f>'[1]Форма1'!O72-'Форма ГУЕ прокурат'!K72</f>
        <v>0</v>
      </c>
    </row>
    <row r="73" spans="1:13" ht="15.75" customHeight="1" hidden="1">
      <c r="A73" s="87" t="s">
        <v>80</v>
      </c>
      <c r="E73" s="86" t="e">
        <f>#REF!/#REF!</f>
        <v>#REF!</v>
      </c>
      <c r="F73" s="41" t="e">
        <f t="shared" si="0"/>
        <v>#DIV/0!</v>
      </c>
      <c r="L73" s="13">
        <f>'[1]Форма1'!F73-'Форма ГУЕ прокурат'!J73</f>
        <v>0</v>
      </c>
      <c r="M73" s="13">
        <f>'[1]Форма1'!O73-'Форма ГУЕ прокурат'!K73</f>
        <v>0</v>
      </c>
    </row>
    <row r="74" spans="1:13" ht="15.75" customHeight="1" hidden="1">
      <c r="A74" s="88" t="s">
        <v>81</v>
      </c>
      <c r="E74" s="86" t="e">
        <f>#REF!/#REF!</f>
        <v>#REF!</v>
      </c>
      <c r="F74" s="41" t="e">
        <f t="shared" si="0"/>
        <v>#DIV/0!</v>
      </c>
      <c r="L74" s="13">
        <f>'[1]Форма1'!F74-'Форма ГУЕ прокурат'!J74</f>
        <v>0</v>
      </c>
      <c r="M74" s="13">
        <f>'[1]Форма1'!O74-'Форма ГУЕ прокурат'!K74</f>
        <v>0</v>
      </c>
    </row>
    <row r="75" spans="1:13" ht="15.75" customHeight="1" hidden="1">
      <c r="A75" s="87" t="s">
        <v>82</v>
      </c>
      <c r="E75" s="86" t="e">
        <f>#REF!/#REF!</f>
        <v>#REF!</v>
      </c>
      <c r="F75" s="41" t="e">
        <f t="shared" si="0"/>
        <v>#DIV/0!</v>
      </c>
      <c r="L75" s="13">
        <f>'[1]Форма1'!F75-'Форма ГУЕ прокурат'!J75</f>
        <v>0</v>
      </c>
      <c r="M75" s="13">
        <f>'[1]Форма1'!O75-'Форма ГУЕ прокурат'!K75</f>
        <v>0</v>
      </c>
    </row>
    <row r="76" spans="1:13" ht="15.75" customHeight="1" hidden="1" thickBot="1">
      <c r="A76" s="89" t="s">
        <v>83</v>
      </c>
      <c r="E76" s="86" t="e">
        <f>#REF!/#REF!</f>
        <v>#REF!</v>
      </c>
      <c r="F76" s="41" t="e">
        <f t="shared" si="0"/>
        <v>#DIV/0!</v>
      </c>
      <c r="L76" s="13">
        <f>'[1]Форма1'!F76-'Форма ГУЕ прокурат'!J76</f>
        <v>0</v>
      </c>
      <c r="M76" s="13">
        <f>'[1]Форма1'!O76-'Форма ГУЕ прокурат'!K76</f>
        <v>0</v>
      </c>
    </row>
    <row r="77" spans="1:13" ht="26.25" hidden="1">
      <c r="A77" t="s">
        <v>84</v>
      </c>
      <c r="E77" s="86" t="e">
        <f>#REF!/#REF!</f>
        <v>#REF!</v>
      </c>
      <c r="F77" s="41" t="e">
        <f t="shared" si="0"/>
        <v>#DIV/0!</v>
      </c>
      <c r="L77" s="13">
        <f>'[1]Форма1'!F77-'Форма ГУЕ прокурат'!J77</f>
        <v>0</v>
      </c>
      <c r="M77" s="13">
        <f>'[1]Форма1'!O77-'Форма ГУЕ прокурат'!K77</f>
        <v>0</v>
      </c>
    </row>
    <row r="78" spans="1:13" ht="26.25" hidden="1">
      <c r="A78" t="s">
        <v>85</v>
      </c>
      <c r="E78" s="86" t="e">
        <f>#REF!/#REF!</f>
        <v>#REF!</v>
      </c>
      <c r="F78" s="41" t="e">
        <f t="shared" si="0"/>
        <v>#DIV/0!</v>
      </c>
      <c r="L78" s="13">
        <f>'[1]Форма1'!F78-'Форма ГУЕ прокурат'!J78</f>
        <v>0</v>
      </c>
      <c r="M78" s="13">
        <f>'[1]Форма1'!O78-'Форма ГУЕ прокурат'!K78</f>
        <v>0</v>
      </c>
    </row>
    <row r="79" ht="18">
      <c r="L79" s="13"/>
    </row>
    <row r="80" ht="18">
      <c r="A80" t="s">
        <v>86</v>
      </c>
    </row>
  </sheetData>
  <sheetProtection/>
  <mergeCells count="5">
    <mergeCell ref="A2:E4"/>
    <mergeCell ref="L5:M5"/>
    <mergeCell ref="F5:G5"/>
    <mergeCell ref="D5:E5"/>
    <mergeCell ref="B5:C5"/>
  </mergeCells>
  <printOptions horizontalCentered="1" verticalCentered="1"/>
  <pageMargins left="0.7874015748031497" right="0.1968503937007874" top="0.3937007874015748" bottom="0.1968503937007874" header="0.5" footer="0.5118110236220472"/>
  <pageSetup fitToHeight="1" fitToWidth="1" horizontalDpi="600" verticalDpi="600" orientation="portrait" paperSize="9" scale="42" r:id="rId1"/>
  <headerFooter alignWithMargins="0">
    <oddFooter>&amp;L&amp;8&amp;D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</dc:creator>
  <cp:keywords/>
  <dc:description/>
  <cp:lastModifiedBy>User</cp:lastModifiedBy>
  <dcterms:created xsi:type="dcterms:W3CDTF">2002-12-31T14:15:52Z</dcterms:created>
  <dcterms:modified xsi:type="dcterms:W3CDTF">2011-07-22T14:34:50Z</dcterms:modified>
  <cp:category/>
  <cp:version/>
  <cp:contentType/>
  <cp:contentStatus/>
</cp:coreProperties>
</file>