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<sst xmlns="http://schemas.openxmlformats.org/spreadsheetml/2006/main" count="116" uniqueCount="96">
  <si>
    <t>ФОРМА 1</t>
  </si>
  <si>
    <t>Інформація щодо стану розрахунків споживачів області за електричну енергію та природний газ за                                              10 місяців 2010 р.</t>
  </si>
  <si>
    <t>тис.грн.</t>
  </si>
  <si>
    <t>ЕЕ</t>
  </si>
  <si>
    <t>ГАЗ</t>
  </si>
  <si>
    <t>Разом по всіх енергоносіях</t>
  </si>
  <si>
    <t>Електроенергія</t>
  </si>
  <si>
    <t xml:space="preserve">Теплова енергія </t>
  </si>
  <si>
    <t>Природний газ</t>
  </si>
  <si>
    <t>для розрахунків</t>
  </si>
  <si>
    <t>Електрична енергія 
(по всіх категоріях споживачів)</t>
  </si>
  <si>
    <t>Природний газ
(населення та бюджетні установи)</t>
  </si>
  <si>
    <t>Район (місто)</t>
  </si>
  <si>
    <t>Борг на 01.02.2010 р.</t>
  </si>
  <si>
    <t>Вартість спожитого</t>
  </si>
  <si>
    <t>Сплачено у поточному періоді</t>
  </si>
  <si>
    <t>% сплати</t>
  </si>
  <si>
    <t>Вартість корисного відпуску</t>
  </si>
  <si>
    <t>Борг на 01.05.2004 р.</t>
  </si>
  <si>
    <t>Борг на 01.01.2010</t>
  </si>
  <si>
    <t>Темп зростання, зменшення заборгованості,%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</si>
  <si>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</si>
  <si>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</si>
  <si>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</si>
  <si>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</si>
  <si>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</si>
  <si>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</si>
  <si>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</si>
  <si>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</si>
  <si>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</si>
  <si>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</si>
  <si>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</si>
  <si>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</si>
  <si>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х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</si>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</sst>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18">
    <font>
      <sz val="10"/>
      <name val="Arial Cyr"/>
      <family val="0"/>
    </font>
    <font>
      <sz val="11"/>
      <name val="Arial"/>
      <family val="0"/>
    </font>
    <font>
      <b/>
      <sz val="10"/>
      <name val="Arial"/>
      <family val="2"/>
    </font>
    <font>
      <b/>
      <sz val="22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6"/>
      <name val="Times New Roman"/>
      <family val="1"/>
    </font>
    <font>
      <sz val="14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2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Continuous" vertical="center" wrapText="1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0" borderId="0" xfId="0" applyFont="1" applyBorder="1" applyAlignment="1">
      <alignment horizontal="centerContinuous" vertical="center" wrapText="1"/>
    </xf>
    <xf numFmtId="0" fontId="0" fillId="2" borderId="0" xfId="0" applyFill="1" applyBorder="1" applyAlignment="1">
      <alignment/>
    </xf>
    <xf numFmtId="0" fontId="9" fillId="0" borderId="3" xfId="0" applyFont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center" wrapText="1"/>
    </xf>
    <xf numFmtId="0" fontId="10" fillId="4" borderId="6" xfId="0" applyFont="1" applyFill="1" applyBorder="1" applyAlignment="1">
      <alignment horizontal="centerContinuous" vertical="center" wrapText="1"/>
    </xf>
    <xf numFmtId="0" fontId="11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Continuous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Continuous" vertical="justify" wrapText="1"/>
    </xf>
    <xf numFmtId="0" fontId="12" fillId="2" borderId="17" xfId="0" applyFont="1" applyFill="1" applyBorder="1" applyAlignment="1">
      <alignment horizontal="centerContinuous" vertical="center" wrapText="1"/>
    </xf>
    <xf numFmtId="0" fontId="12" fillId="2" borderId="18" xfId="0" applyFont="1" applyFill="1" applyBorder="1" applyAlignment="1">
      <alignment horizontal="centerContinuous" vertical="center" wrapText="1"/>
    </xf>
    <xf numFmtId="0" fontId="12" fillId="2" borderId="18" xfId="0" applyFont="1" applyFill="1" applyBorder="1" applyAlignment="1">
      <alignment horizontal="centerContinuous" vertical="justify" wrapText="1"/>
    </xf>
    <xf numFmtId="0" fontId="12" fillId="2" borderId="19" xfId="0" applyFont="1" applyFill="1" applyBorder="1" applyAlignment="1">
      <alignment horizontal="centerContinuous" vertical="center" wrapText="1"/>
    </xf>
    <xf numFmtId="0" fontId="12" fillId="0" borderId="20" xfId="0" applyFont="1" applyFill="1" applyBorder="1" applyAlignment="1">
      <alignment horizontal="centerContinuous" vertical="center" wrapText="1"/>
    </xf>
    <xf numFmtId="0" fontId="12" fillId="0" borderId="21" xfId="0" applyFont="1" applyFill="1" applyBorder="1" applyAlignment="1">
      <alignment horizontal="centerContinuous" vertical="center" wrapText="1"/>
    </xf>
    <xf numFmtId="0" fontId="12" fillId="0" borderId="21" xfId="0" applyFont="1" applyFill="1" applyBorder="1" applyAlignment="1">
      <alignment horizontal="center" vertical="justify" wrapText="1"/>
    </xf>
    <xf numFmtId="0" fontId="12" fillId="0" borderId="22" xfId="0" applyFont="1" applyFill="1" applyBorder="1" applyAlignment="1">
      <alignment horizontal="centerContinuous" vertical="center" wrapText="1"/>
    </xf>
    <xf numFmtId="0" fontId="12" fillId="2" borderId="21" xfId="0" applyFont="1" applyFill="1" applyBorder="1" applyAlignment="1">
      <alignment horizontal="centerContinuous" vertical="center" wrapText="1"/>
    </xf>
    <xf numFmtId="0" fontId="12" fillId="2" borderId="21" xfId="0" applyFont="1" applyFill="1" applyBorder="1" applyAlignment="1">
      <alignment horizontal="centerContinuous" vertical="justify" wrapText="1"/>
    </xf>
    <xf numFmtId="0" fontId="12" fillId="2" borderId="22" xfId="0" applyFont="1" applyFill="1" applyBorder="1" applyAlignment="1">
      <alignment horizontal="centerContinuous" vertical="center" wrapText="1"/>
    </xf>
    <xf numFmtId="0" fontId="12" fillId="0" borderId="21" xfId="0" applyFont="1" applyFill="1" applyBorder="1" applyAlignment="1">
      <alignment horizontal="centerContinuous" vertical="justify" wrapText="1"/>
    </xf>
    <xf numFmtId="0" fontId="12" fillId="0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Continuous" vertical="center" wrapText="1"/>
    </xf>
    <xf numFmtId="0" fontId="11" fillId="2" borderId="5" xfId="0" applyFont="1" applyFill="1" applyBorder="1" applyAlignment="1">
      <alignment horizontal="centerContinuous" vertical="center" wrapText="1"/>
    </xf>
    <xf numFmtId="0" fontId="11" fillId="2" borderId="23" xfId="0" applyFont="1" applyFill="1" applyBorder="1" applyAlignment="1">
      <alignment horizontal="centerContinuous" vertical="center" wrapText="1"/>
    </xf>
    <xf numFmtId="0" fontId="11" fillId="2" borderId="6" xfId="0" applyFont="1" applyFill="1" applyBorder="1" applyAlignment="1">
      <alignment horizontal="centerContinuous" vertical="center" wrapText="1"/>
    </xf>
    <xf numFmtId="0" fontId="4" fillId="0" borderId="24" xfId="0" applyFont="1" applyBorder="1" applyAlignment="1">
      <alignment/>
    </xf>
    <xf numFmtId="3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18" applyNumberFormat="1" applyFont="1" applyFill="1" applyBorder="1" applyAlignment="1">
      <alignment horizontal="center" vertical="center"/>
    </xf>
    <xf numFmtId="9" fontId="4" fillId="0" borderId="14" xfId="0" applyNumberFormat="1" applyFont="1" applyBorder="1" applyAlignment="1">
      <alignment/>
    </xf>
    <xf numFmtId="164" fontId="4" fillId="0" borderId="14" xfId="18" applyNumberFormat="1" applyFont="1" applyBorder="1" applyAlignment="1">
      <alignment/>
    </xf>
    <xf numFmtId="9" fontId="4" fillId="0" borderId="14" xfId="18" applyFont="1" applyBorder="1" applyAlignment="1">
      <alignment/>
    </xf>
    <xf numFmtId="0" fontId="4" fillId="0" borderId="25" xfId="0" applyFont="1" applyBorder="1" applyAlignment="1">
      <alignment/>
    </xf>
    <xf numFmtId="3" fontId="4" fillId="2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4" fillId="0" borderId="26" xfId="18" applyNumberFormat="1" applyFont="1" applyFill="1" applyBorder="1" applyAlignment="1">
      <alignment horizontal="center" vertical="center"/>
    </xf>
    <xf numFmtId="1" fontId="4" fillId="6" borderId="26" xfId="0" applyNumberFormat="1" applyFont="1" applyFill="1" applyBorder="1" applyAlignment="1">
      <alignment/>
    </xf>
    <xf numFmtId="9" fontId="4" fillId="0" borderId="26" xfId="0" applyNumberFormat="1" applyFont="1" applyBorder="1" applyAlignment="1">
      <alignment/>
    </xf>
    <xf numFmtId="164" fontId="4" fillId="0" borderId="26" xfId="18" applyNumberFormat="1" applyFont="1" applyBorder="1" applyAlignment="1">
      <alignment/>
    </xf>
    <xf numFmtId="9" fontId="4" fillId="0" borderId="26" xfId="18" applyFont="1" applyBorder="1" applyAlignment="1">
      <alignment/>
    </xf>
    <xf numFmtId="0" fontId="13" fillId="0" borderId="27" xfId="0" applyFont="1" applyBorder="1" applyAlignment="1">
      <alignment/>
    </xf>
    <xf numFmtId="3" fontId="13" fillId="7" borderId="28" xfId="0" applyNumberFormat="1" applyFont="1" applyFill="1" applyBorder="1" applyAlignment="1">
      <alignment vertical="center"/>
    </xf>
    <xf numFmtId="3" fontId="13" fillId="7" borderId="28" xfId="0" applyNumberFormat="1" applyFont="1" applyFill="1" applyBorder="1" applyAlignment="1">
      <alignment/>
    </xf>
    <xf numFmtId="164" fontId="13" fillId="0" borderId="28" xfId="0" applyNumberFormat="1" applyFont="1" applyBorder="1" applyAlignment="1">
      <alignment/>
    </xf>
    <xf numFmtId="1" fontId="13" fillId="0" borderId="28" xfId="18" applyNumberFormat="1" applyFont="1" applyFill="1" applyBorder="1" applyAlignment="1">
      <alignment horizontal="right" vertical="center"/>
    </xf>
    <xf numFmtId="3" fontId="13" fillId="8" borderId="28" xfId="0" applyNumberFormat="1" applyFont="1" applyFill="1" applyBorder="1" applyAlignment="1">
      <alignment horizontal="right" vertical="center"/>
    </xf>
    <xf numFmtId="1" fontId="13" fillId="0" borderId="28" xfId="17" applyNumberFormat="1" applyFont="1" applyFill="1" applyBorder="1" applyAlignment="1">
      <alignment horizontal="right" vertical="center"/>
      <protection/>
    </xf>
    <xf numFmtId="164" fontId="13" fillId="0" borderId="28" xfId="18" applyNumberFormat="1" applyFont="1" applyFill="1" applyBorder="1" applyAlignment="1">
      <alignment horizontal="center"/>
    </xf>
    <xf numFmtId="3" fontId="13" fillId="2" borderId="28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1" fontId="13" fillId="6" borderId="28" xfId="0" applyNumberFormat="1" applyFont="1" applyFill="1" applyBorder="1" applyAlignment="1">
      <alignment/>
    </xf>
    <xf numFmtId="164" fontId="13" fillId="0" borderId="28" xfId="0" applyNumberFormat="1" applyFont="1" applyFill="1" applyBorder="1" applyAlignment="1">
      <alignment/>
    </xf>
    <xf numFmtId="1" fontId="13" fillId="3" borderId="28" xfId="0" applyNumberFormat="1" applyFont="1" applyFill="1" applyBorder="1" applyAlignment="1">
      <alignment/>
    </xf>
    <xf numFmtId="164" fontId="13" fillId="0" borderId="28" xfId="18" applyNumberFormat="1" applyFont="1" applyFill="1" applyBorder="1" applyAlignment="1">
      <alignment horizontal="center" vertical="center"/>
    </xf>
    <xf numFmtId="9" fontId="13" fillId="0" borderId="28" xfId="0" applyNumberFormat="1" applyFont="1" applyBorder="1" applyAlignment="1">
      <alignment/>
    </xf>
    <xf numFmtId="164" fontId="13" fillId="0" borderId="28" xfId="18" applyNumberFormat="1" applyFont="1" applyBorder="1" applyAlignment="1">
      <alignment/>
    </xf>
    <xf numFmtId="9" fontId="13" fillId="0" borderId="28" xfId="18" applyFont="1" applyBorder="1" applyAlignment="1">
      <alignment/>
    </xf>
    <xf numFmtId="0" fontId="13" fillId="2" borderId="29" xfId="0" applyFont="1" applyFill="1" applyBorder="1" applyAlignment="1">
      <alignment/>
    </xf>
    <xf numFmtId="3" fontId="13" fillId="7" borderId="30" xfId="0" applyNumberFormat="1" applyFont="1" applyFill="1" applyBorder="1" applyAlignment="1">
      <alignment vertical="center"/>
    </xf>
    <xf numFmtId="3" fontId="13" fillId="7" borderId="30" xfId="0" applyNumberFormat="1" applyFont="1" applyFill="1" applyBorder="1" applyAlignment="1">
      <alignment/>
    </xf>
    <xf numFmtId="164" fontId="13" fillId="2" borderId="30" xfId="0" applyNumberFormat="1" applyFont="1" applyFill="1" applyBorder="1" applyAlignment="1">
      <alignment/>
    </xf>
    <xf numFmtId="1" fontId="13" fillId="0" borderId="30" xfId="18" applyNumberFormat="1" applyFont="1" applyFill="1" applyBorder="1" applyAlignment="1">
      <alignment horizontal="right" vertical="center"/>
    </xf>
    <xf numFmtId="3" fontId="13" fillId="8" borderId="30" xfId="0" applyNumberFormat="1" applyFont="1" applyFill="1" applyBorder="1" applyAlignment="1">
      <alignment horizontal="right" vertical="center"/>
    </xf>
    <xf numFmtId="1" fontId="13" fillId="0" borderId="30" xfId="17" applyNumberFormat="1" applyFont="1" applyFill="1" applyBorder="1" applyAlignment="1">
      <alignment horizontal="right" vertical="center"/>
      <protection/>
    </xf>
    <xf numFmtId="164" fontId="13" fillId="0" borderId="30" xfId="18" applyNumberFormat="1" applyFont="1" applyFill="1" applyBorder="1" applyAlignment="1">
      <alignment horizontal="center"/>
    </xf>
    <xf numFmtId="3" fontId="13" fillId="2" borderId="30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vertical="center"/>
    </xf>
    <xf numFmtId="164" fontId="13" fillId="0" borderId="30" xfId="0" applyNumberFormat="1" applyFont="1" applyBorder="1" applyAlignment="1">
      <alignment/>
    </xf>
    <xf numFmtId="1" fontId="13" fillId="6" borderId="30" xfId="0" applyNumberFormat="1" applyFont="1" applyFill="1" applyBorder="1" applyAlignment="1">
      <alignment/>
    </xf>
    <xf numFmtId="164" fontId="13" fillId="0" borderId="30" xfId="0" applyNumberFormat="1" applyFont="1" applyFill="1" applyBorder="1" applyAlignment="1">
      <alignment/>
    </xf>
    <xf numFmtId="1" fontId="13" fillId="3" borderId="30" xfId="0" applyNumberFormat="1" applyFont="1" applyFill="1" applyBorder="1" applyAlignment="1">
      <alignment/>
    </xf>
    <xf numFmtId="164" fontId="13" fillId="0" borderId="30" xfId="18" applyNumberFormat="1" applyFont="1" applyFill="1" applyBorder="1" applyAlignment="1">
      <alignment horizontal="center" vertical="center"/>
    </xf>
    <xf numFmtId="9" fontId="13" fillId="0" borderId="30" xfId="0" applyNumberFormat="1" applyFont="1" applyBorder="1" applyAlignment="1">
      <alignment/>
    </xf>
    <xf numFmtId="164" fontId="13" fillId="0" borderId="30" xfId="18" applyNumberFormat="1" applyFont="1" applyBorder="1" applyAlignment="1">
      <alignment/>
    </xf>
    <xf numFmtId="9" fontId="13" fillId="0" borderId="30" xfId="18" applyFont="1" applyBorder="1" applyAlignment="1">
      <alignment/>
    </xf>
    <xf numFmtId="164" fontId="13" fillId="0" borderId="30" xfId="18" applyNumberFormat="1" applyFont="1" applyFill="1" applyBorder="1" applyAlignment="1">
      <alignment/>
    </xf>
    <xf numFmtId="0" fontId="13" fillId="0" borderId="29" xfId="0" applyFont="1" applyBorder="1" applyAlignment="1">
      <alignment/>
    </xf>
    <xf numFmtId="0" fontId="13" fillId="0" borderId="31" xfId="0" applyFont="1" applyBorder="1" applyAlignment="1">
      <alignment/>
    </xf>
    <xf numFmtId="3" fontId="13" fillId="2" borderId="5" xfId="0" applyNumberFormat="1" applyFont="1" applyFill="1" applyBorder="1" applyAlignment="1">
      <alignment vertical="center"/>
    </xf>
    <xf numFmtId="3" fontId="13" fillId="6" borderId="5" xfId="0" applyNumberFormat="1" applyFont="1" applyFill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3" fontId="13" fillId="9" borderId="5" xfId="18" applyNumberFormat="1" applyFont="1" applyFill="1" applyBorder="1" applyAlignment="1">
      <alignment horizontal="right" vertical="center"/>
    </xf>
    <xf numFmtId="3" fontId="13" fillId="9" borderId="5" xfId="0" applyNumberFormat="1" applyFont="1" applyFill="1" applyBorder="1" applyAlignment="1">
      <alignment horizontal="right" vertical="center"/>
    </xf>
    <xf numFmtId="164" fontId="13" fillId="0" borderId="5" xfId="18" applyNumberFormat="1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/>
    </xf>
    <xf numFmtId="3" fontId="13" fillId="6" borderId="5" xfId="0" applyNumberFormat="1" applyFont="1" applyFill="1" applyBorder="1" applyAlignment="1">
      <alignment horizontal="right" vertical="center"/>
    </xf>
    <xf numFmtId="165" fontId="13" fillId="6" borderId="5" xfId="0" applyNumberFormat="1" applyFont="1" applyFill="1" applyBorder="1" applyAlignment="1">
      <alignment horizontal="right" vertical="center"/>
    </xf>
    <xf numFmtId="164" fontId="13" fillId="3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/>
    </xf>
    <xf numFmtId="164" fontId="13" fillId="0" borderId="5" xfId="18" applyNumberFormat="1" applyFont="1" applyFill="1" applyBorder="1" applyAlignment="1">
      <alignment horizontal="center" vertical="center"/>
    </xf>
    <xf numFmtId="9" fontId="13" fillId="0" borderId="5" xfId="0" applyNumberFormat="1" applyFont="1" applyBorder="1" applyAlignment="1">
      <alignment/>
    </xf>
    <xf numFmtId="164" fontId="13" fillId="0" borderId="5" xfId="18" applyNumberFormat="1" applyFont="1" applyBorder="1" applyAlignment="1">
      <alignment/>
    </xf>
    <xf numFmtId="9" fontId="13" fillId="0" borderId="5" xfId="18" applyFont="1" applyBorder="1" applyAlignment="1">
      <alignment/>
    </xf>
    <xf numFmtId="0" fontId="4" fillId="0" borderId="32" xfId="0" applyFont="1" applyBorder="1" applyAlignment="1">
      <alignment horizontal="left"/>
    </xf>
    <xf numFmtId="3" fontId="4" fillId="2" borderId="33" xfId="0" applyNumberFormat="1" applyFont="1" applyFill="1" applyBorder="1" applyAlignment="1">
      <alignment horizontal="right" vertical="center"/>
    </xf>
    <xf numFmtId="164" fontId="4" fillId="0" borderId="33" xfId="0" applyNumberFormat="1" applyFont="1" applyBorder="1" applyAlignment="1">
      <alignment/>
    </xf>
    <xf numFmtId="3" fontId="4" fillId="0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164" fontId="4" fillId="0" borderId="33" xfId="18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/>
    </xf>
    <xf numFmtId="9" fontId="4" fillId="0" borderId="33" xfId="0" applyNumberFormat="1" applyFont="1" applyBorder="1" applyAlignment="1">
      <alignment/>
    </xf>
    <xf numFmtId="164" fontId="4" fillId="0" borderId="33" xfId="18" applyNumberFormat="1" applyFont="1" applyBorder="1" applyAlignment="1">
      <alignment/>
    </xf>
    <xf numFmtId="9" fontId="4" fillId="0" borderId="33" xfId="18" applyFont="1" applyBorder="1" applyAlignment="1">
      <alignment/>
    </xf>
    <xf numFmtId="0" fontId="13" fillId="2" borderId="27" xfId="0" applyFont="1" applyFill="1" applyBorder="1" applyAlignment="1">
      <alignment/>
    </xf>
    <xf numFmtId="164" fontId="13" fillId="2" borderId="28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 horizontal="right" vertical="center"/>
    </xf>
    <xf numFmtId="164" fontId="13" fillId="0" borderId="28" xfId="18" applyNumberFormat="1" applyFont="1" applyFill="1" applyBorder="1" applyAlignment="1">
      <alignment/>
    </xf>
    <xf numFmtId="1" fontId="13" fillId="4" borderId="28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 horizontal="right" vertical="center"/>
    </xf>
    <xf numFmtId="164" fontId="13" fillId="0" borderId="30" xfId="18" applyNumberFormat="1" applyFont="1" applyFill="1" applyBorder="1" applyAlignment="1">
      <alignment/>
    </xf>
    <xf numFmtId="1" fontId="13" fillId="4" borderId="30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3" fontId="13" fillId="0" borderId="30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/>
    </xf>
    <xf numFmtId="164" fontId="13" fillId="0" borderId="30" xfId="0" applyNumberFormat="1" applyFont="1" applyFill="1" applyBorder="1" applyAlignment="1">
      <alignment/>
    </xf>
    <xf numFmtId="1" fontId="13" fillId="0" borderId="30" xfId="18" applyNumberFormat="1" applyFont="1" applyFill="1" applyBorder="1" applyAlignment="1">
      <alignment horizontal="right" vertical="center"/>
    </xf>
    <xf numFmtId="3" fontId="13" fillId="0" borderId="30" xfId="0" applyNumberFormat="1" applyFont="1" applyFill="1" applyBorder="1" applyAlignment="1">
      <alignment horizontal="right" vertical="center"/>
    </xf>
    <xf numFmtId="1" fontId="13" fillId="0" borderId="30" xfId="17" applyNumberFormat="1" applyFont="1" applyFill="1" applyBorder="1" applyAlignment="1">
      <alignment horizontal="right" vertical="center"/>
      <protection/>
    </xf>
    <xf numFmtId="164" fontId="13" fillId="0" borderId="30" xfId="18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/>
    </xf>
    <xf numFmtId="164" fontId="13" fillId="0" borderId="30" xfId="18" applyNumberFormat="1" applyFont="1" applyFill="1" applyBorder="1" applyAlignment="1">
      <alignment horizontal="center" vertical="center"/>
    </xf>
    <xf numFmtId="9" fontId="13" fillId="0" borderId="30" xfId="0" applyNumberFormat="1" applyFont="1" applyFill="1" applyBorder="1" applyAlignment="1">
      <alignment/>
    </xf>
    <xf numFmtId="9" fontId="13" fillId="0" borderId="30" xfId="18" applyFont="1" applyFill="1" applyBorder="1" applyAlignment="1">
      <alignment/>
    </xf>
    <xf numFmtId="0" fontId="13" fillId="0" borderId="29" xfId="0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1" fontId="13" fillId="0" borderId="30" xfId="0" applyNumberFormat="1" applyFont="1" applyFill="1" applyBorder="1" applyAlignment="1">
      <alignment/>
    </xf>
    <xf numFmtId="9" fontId="13" fillId="0" borderId="30" xfId="0" applyNumberFormat="1" applyFont="1" applyFill="1" applyBorder="1" applyAlignment="1">
      <alignment/>
    </xf>
    <xf numFmtId="9" fontId="13" fillId="0" borderId="30" xfId="18" applyFont="1" applyFill="1" applyBorder="1" applyAlignment="1">
      <alignment/>
    </xf>
    <xf numFmtId="0" fontId="0" fillId="10" borderId="0" xfId="0" applyFill="1" applyAlignment="1">
      <alignment/>
    </xf>
    <xf numFmtId="1" fontId="13" fillId="3" borderId="30" xfId="18" applyNumberFormat="1" applyFont="1" applyFill="1" applyBorder="1" applyAlignment="1">
      <alignment/>
    </xf>
    <xf numFmtId="3" fontId="13" fillId="7" borderId="5" xfId="0" applyNumberFormat="1" applyFont="1" applyFill="1" applyBorder="1" applyAlignment="1">
      <alignment vertical="center"/>
    </xf>
    <xf numFmtId="3" fontId="13" fillId="7" borderId="5" xfId="0" applyNumberFormat="1" applyFont="1" applyFill="1" applyBorder="1" applyAlignment="1">
      <alignment/>
    </xf>
    <xf numFmtId="164" fontId="13" fillId="0" borderId="5" xfId="0" applyNumberFormat="1" applyFont="1" applyBorder="1" applyAlignment="1">
      <alignment/>
    </xf>
    <xf numFmtId="1" fontId="13" fillId="0" borderId="5" xfId="18" applyNumberFormat="1" applyFont="1" applyFill="1" applyBorder="1" applyAlignment="1">
      <alignment horizontal="right" vertical="center"/>
    </xf>
    <xf numFmtId="3" fontId="13" fillId="8" borderId="5" xfId="0" applyNumberFormat="1" applyFont="1" applyFill="1" applyBorder="1" applyAlignment="1">
      <alignment horizontal="right" vertical="center"/>
    </xf>
    <xf numFmtId="1" fontId="13" fillId="0" borderId="5" xfId="17" applyNumberFormat="1" applyFont="1" applyFill="1" applyBorder="1" applyAlignment="1">
      <alignment horizontal="right" vertical="center"/>
      <protection/>
    </xf>
    <xf numFmtId="3" fontId="13" fillId="0" borderId="5" xfId="0" applyNumberFormat="1" applyFont="1" applyFill="1" applyBorder="1" applyAlignment="1">
      <alignment horizontal="right" vertical="center"/>
    </xf>
    <xf numFmtId="164" fontId="13" fillId="0" borderId="5" xfId="18" applyNumberFormat="1" applyFont="1" applyFill="1" applyBorder="1" applyAlignment="1">
      <alignment/>
    </xf>
    <xf numFmtId="1" fontId="13" fillId="6" borderId="5" xfId="0" applyNumberFormat="1" applyFont="1" applyFill="1" applyBorder="1" applyAlignment="1">
      <alignment/>
    </xf>
    <xf numFmtId="1" fontId="13" fillId="3" borderId="5" xfId="18" applyNumberFormat="1" applyFont="1" applyFill="1" applyBorder="1" applyAlignment="1">
      <alignment/>
    </xf>
    <xf numFmtId="1" fontId="13" fillId="4" borderId="5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 horizontal="right" vertical="center"/>
    </xf>
    <xf numFmtId="166" fontId="4" fillId="0" borderId="33" xfId="0" applyNumberFormat="1" applyFont="1" applyFill="1" applyBorder="1" applyAlignment="1">
      <alignment horizontal="right" vertical="center"/>
    </xf>
    <xf numFmtId="9" fontId="4" fillId="0" borderId="33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13" fillId="0" borderId="28" xfId="0" applyNumberFormat="1" applyFont="1" applyBorder="1" applyAlignment="1">
      <alignment horizontal="right" vertical="center"/>
    </xf>
    <xf numFmtId="164" fontId="13" fillId="0" borderId="28" xfId="0" applyNumberFormat="1" applyFont="1" applyFill="1" applyBorder="1" applyAlignment="1">
      <alignment horizontal="right" vertical="center"/>
    </xf>
    <xf numFmtId="1" fontId="13" fillId="3" borderId="28" xfId="0" applyNumberFormat="1" applyFont="1" applyFill="1" applyBorder="1" applyAlignment="1">
      <alignment horizontal="right" vertical="center"/>
    </xf>
    <xf numFmtId="3" fontId="13" fillId="0" borderId="30" xfId="0" applyNumberFormat="1" applyFont="1" applyBorder="1" applyAlignment="1">
      <alignment horizontal="right" vertical="center"/>
    </xf>
    <xf numFmtId="164" fontId="13" fillId="0" borderId="30" xfId="0" applyNumberFormat="1" applyFont="1" applyFill="1" applyBorder="1" applyAlignment="1">
      <alignment horizontal="right" vertical="center"/>
    </xf>
    <xf numFmtId="1" fontId="13" fillId="3" borderId="30" xfId="0" applyNumberFormat="1" applyFont="1" applyFill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164" fontId="13" fillId="0" borderId="5" xfId="0" applyNumberFormat="1" applyFont="1" applyFill="1" applyBorder="1" applyAlignment="1">
      <alignment horizontal="right" vertical="center"/>
    </xf>
    <xf numFmtId="1" fontId="13" fillId="3" borderId="5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/>
    </xf>
    <xf numFmtId="3" fontId="4" fillId="7" borderId="33" xfId="0" applyNumberFormat="1" applyFont="1" applyFill="1" applyBorder="1" applyAlignment="1">
      <alignment vertical="center"/>
    </xf>
    <xf numFmtId="3" fontId="4" fillId="7" borderId="33" xfId="0" applyNumberFormat="1" applyFont="1" applyFill="1" applyBorder="1" applyAlignment="1">
      <alignment/>
    </xf>
    <xf numFmtId="1" fontId="4" fillId="0" borderId="33" xfId="18" applyNumberFormat="1" applyFont="1" applyFill="1" applyBorder="1" applyAlignment="1">
      <alignment horizontal="right" vertical="center"/>
    </xf>
    <xf numFmtId="3" fontId="4" fillId="8" borderId="33" xfId="18" applyNumberFormat="1" applyFont="1" applyFill="1" applyBorder="1" applyAlignment="1">
      <alignment horizontal="right" vertical="center"/>
    </xf>
    <xf numFmtId="1" fontId="4" fillId="0" borderId="33" xfId="17" applyNumberFormat="1" applyFont="1" applyFill="1" applyBorder="1" applyAlignment="1">
      <alignment horizontal="right" vertical="center"/>
      <protection/>
    </xf>
    <xf numFmtId="3" fontId="4" fillId="0" borderId="33" xfId="0" applyNumberFormat="1" applyFont="1" applyBorder="1" applyAlignment="1">
      <alignment horizontal="right" vertical="center"/>
    </xf>
    <xf numFmtId="1" fontId="4" fillId="6" borderId="33" xfId="0" applyNumberFormat="1" applyFont="1" applyFill="1" applyBorder="1" applyAlignment="1">
      <alignment/>
    </xf>
    <xf numFmtId="0" fontId="14" fillId="0" borderId="34" xfId="0" applyFont="1" applyBorder="1" applyAlignment="1">
      <alignment horizontal="left" vertical="center"/>
    </xf>
    <xf numFmtId="3" fontId="14" fillId="2" borderId="27" xfId="0" applyNumberFormat="1" applyFont="1" applyFill="1" applyBorder="1" applyAlignment="1">
      <alignment vertical="center"/>
    </xf>
    <xf numFmtId="3" fontId="14" fillId="6" borderId="28" xfId="0" applyNumberFormat="1" applyFont="1" applyFill="1" applyBorder="1" applyAlignment="1">
      <alignment vertical="center"/>
    </xf>
    <xf numFmtId="164" fontId="14" fillId="0" borderId="35" xfId="0" applyNumberFormat="1" applyFont="1" applyBorder="1" applyAlignment="1">
      <alignment/>
    </xf>
    <xf numFmtId="3" fontId="14" fillId="0" borderId="36" xfId="18" applyNumberFormat="1" applyFont="1" applyFill="1" applyBorder="1" applyAlignment="1">
      <alignment horizontal="right" vertical="center"/>
    </xf>
    <xf numFmtId="3" fontId="15" fillId="6" borderId="37" xfId="0" applyNumberFormat="1" applyFont="1" applyFill="1" applyBorder="1" applyAlignment="1">
      <alignment horizontal="right"/>
    </xf>
    <xf numFmtId="3" fontId="14" fillId="0" borderId="28" xfId="18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164" fontId="14" fillId="0" borderId="38" xfId="18" applyNumberFormat="1" applyFont="1" applyBorder="1" applyAlignment="1">
      <alignment horizontal="center"/>
    </xf>
    <xf numFmtId="3" fontId="14" fillId="2" borderId="3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/>
    </xf>
    <xf numFmtId="4" fontId="12" fillId="0" borderId="39" xfId="0" applyNumberFormat="1" applyFont="1" applyFill="1" applyBorder="1" applyAlignment="1">
      <alignment horizontal="center" vertical="center"/>
    </xf>
    <xf numFmtId="164" fontId="7" fillId="0" borderId="38" xfId="18" applyNumberFormat="1" applyFont="1" applyFill="1" applyBorder="1" applyAlignment="1">
      <alignment/>
    </xf>
    <xf numFmtId="164" fontId="7" fillId="0" borderId="0" xfId="18" applyNumberFormat="1" applyFont="1" applyFill="1" applyBorder="1" applyAlignment="1">
      <alignment/>
    </xf>
    <xf numFmtId="9" fontId="16" fillId="0" borderId="28" xfId="18" applyFont="1" applyBorder="1" applyAlignment="1">
      <alignment/>
    </xf>
    <xf numFmtId="0" fontId="14" fillId="0" borderId="40" xfId="0" applyFont="1" applyBorder="1" applyAlignment="1">
      <alignment horizontal="left" vertical="center"/>
    </xf>
    <xf numFmtId="3" fontId="14" fillId="2" borderId="29" xfId="0" applyNumberFormat="1" applyFont="1" applyFill="1" applyBorder="1" applyAlignment="1">
      <alignment vertical="center"/>
    </xf>
    <xf numFmtId="3" fontId="14" fillId="6" borderId="30" xfId="0" applyNumberFormat="1" applyFont="1" applyFill="1" applyBorder="1" applyAlignment="1">
      <alignment vertical="center"/>
    </xf>
    <xf numFmtId="164" fontId="14" fillId="0" borderId="41" xfId="0" applyNumberFormat="1" applyFont="1" applyBorder="1" applyAlignment="1">
      <alignment/>
    </xf>
    <xf numFmtId="3" fontId="15" fillId="6" borderId="42" xfId="0" applyNumberFormat="1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 horizontal="right" vertical="center"/>
    </xf>
    <xf numFmtId="164" fontId="14" fillId="0" borderId="43" xfId="18" applyNumberFormat="1" applyFont="1" applyBorder="1" applyAlignment="1">
      <alignment horizontal="center"/>
    </xf>
    <xf numFmtId="3" fontId="14" fillId="2" borderId="42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/>
    </xf>
    <xf numFmtId="165" fontId="14" fillId="0" borderId="29" xfId="0" applyNumberFormat="1" applyFont="1" applyFill="1" applyBorder="1" applyAlignment="1">
      <alignment vertical="center"/>
    </xf>
    <xf numFmtId="164" fontId="7" fillId="0" borderId="43" xfId="18" applyNumberFormat="1" applyFont="1" applyFill="1" applyBorder="1" applyAlignment="1">
      <alignment/>
    </xf>
    <xf numFmtId="9" fontId="16" fillId="0" borderId="30" xfId="18" applyFont="1" applyBorder="1" applyAlignment="1">
      <alignment/>
    </xf>
    <xf numFmtId="3" fontId="14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1" fontId="17" fillId="0" borderId="30" xfId="0" applyNumberFormat="1" applyFont="1" applyFill="1" applyBorder="1" applyAlignment="1">
      <alignment/>
    </xf>
    <xf numFmtId="3" fontId="15" fillId="6" borderId="42" xfId="20" applyNumberFormat="1" applyFont="1" applyFill="1" applyBorder="1" applyAlignment="1">
      <alignment horizontal="right"/>
    </xf>
    <xf numFmtId="1" fontId="14" fillId="0" borderId="35" xfId="18" applyNumberFormat="1" applyFont="1" applyFill="1" applyBorder="1" applyAlignment="1">
      <alignment horizontal="right" vertical="center"/>
    </xf>
    <xf numFmtId="1" fontId="14" fillId="0" borderId="43" xfId="0" applyNumberFormat="1" applyFont="1" applyFill="1" applyBorder="1" applyAlignment="1">
      <alignment horizontal="right" vertical="center"/>
    </xf>
    <xf numFmtId="1" fontId="7" fillId="0" borderId="29" xfId="0" applyNumberFormat="1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15" fillId="6" borderId="42" xfId="20" applyNumberFormat="1" applyFont="1" applyFill="1" applyBorder="1" applyAlignment="1">
      <alignment horizontal="right" vertical="center"/>
    </xf>
    <xf numFmtId="0" fontId="7" fillId="2" borderId="42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3" fontId="7" fillId="6" borderId="42" xfId="0" applyNumberFormat="1" applyFont="1" applyFill="1" applyBorder="1" applyAlignment="1">
      <alignment horizontal="right"/>
    </xf>
    <xf numFmtId="1" fontId="14" fillId="0" borderId="36" xfId="0" applyNumberFormat="1" applyFont="1" applyFill="1" applyBorder="1" applyAlignment="1">
      <alignment horizontal="right"/>
    </xf>
    <xf numFmtId="3" fontId="14" fillId="0" borderId="16" xfId="18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left" vertical="center"/>
    </xf>
    <xf numFmtId="3" fontId="14" fillId="0" borderId="45" xfId="18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/>
    </xf>
    <xf numFmtId="0" fontId="7" fillId="2" borderId="2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64" fontId="7" fillId="0" borderId="46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1" fontId="14" fillId="0" borderId="29" xfId="0" applyNumberFormat="1" applyFont="1" applyFill="1" applyBorder="1" applyAlignment="1">
      <alignment horizontal="left" vertical="center" wrapText="1"/>
    </xf>
    <xf numFmtId="3" fontId="14" fillId="0" borderId="47" xfId="18" applyNumberFormat="1" applyFont="1" applyFill="1" applyBorder="1" applyAlignment="1">
      <alignment horizontal="right" vertical="center"/>
    </xf>
    <xf numFmtId="3" fontId="7" fillId="6" borderId="23" xfId="0" applyNumberFormat="1" applyFont="1" applyFill="1" applyBorder="1" applyAlignment="1">
      <alignment horizontal="right"/>
    </xf>
    <xf numFmtId="164" fontId="7" fillId="0" borderId="46" xfId="18" applyNumberFormat="1" applyFont="1" applyFill="1" applyBorder="1" applyAlignment="1">
      <alignment/>
    </xf>
    <xf numFmtId="164" fontId="14" fillId="0" borderId="6" xfId="0" applyNumberFormat="1" applyFont="1" applyBorder="1" applyAlignment="1">
      <alignment/>
    </xf>
    <xf numFmtId="3" fontId="7" fillId="2" borderId="5" xfId="0" applyNumberFormat="1" applyFont="1" applyFill="1" applyBorder="1" applyAlignment="1">
      <alignment horizontal="right"/>
    </xf>
    <xf numFmtId="164" fontId="14" fillId="0" borderId="46" xfId="18" applyNumberFormat="1" applyFont="1" applyBorder="1" applyAlignment="1">
      <alignment horizontal="center"/>
    </xf>
    <xf numFmtId="0" fontId="7" fillId="0" borderId="31" xfId="0" applyFont="1" applyFill="1" applyBorder="1" applyAlignment="1">
      <alignment/>
    </xf>
    <xf numFmtId="0" fontId="14" fillId="0" borderId="48" xfId="0" applyFont="1" applyBorder="1" applyAlignment="1">
      <alignment horizontal="left" vertical="center"/>
    </xf>
    <xf numFmtId="3" fontId="14" fillId="0" borderId="5" xfId="18" applyNumberFormat="1" applyFont="1" applyFill="1" applyBorder="1" applyAlignment="1">
      <alignment horizontal="right" vertical="center"/>
    </xf>
    <xf numFmtId="0" fontId="7" fillId="2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64" fontId="7" fillId="0" borderId="50" xfId="0" applyNumberFormat="1" applyFont="1" applyFill="1" applyBorder="1" applyAlignment="1">
      <alignment/>
    </xf>
    <xf numFmtId="164" fontId="7" fillId="0" borderId="50" xfId="18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</cellXfs>
  <cellStyles count="7">
    <cellStyle name="Normal" xfId="0"/>
    <cellStyle name="Currency" xfId="15"/>
    <cellStyle name="Currency [0]" xfId="16"/>
    <cellStyle name="Обычный_Форма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73;&#1072;&#1079;&#1072;%20(d)\&#1060;&#1054;&#1056;&#1052;&#1048;\2010\&#1092;&#1086;&#1088;&#1084;&#1080;%201-4\10\&#1060;&#1086;&#1088;&#1084;&#1072;%2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 ГУЕ прокурат"/>
    </sheetNames>
    <sheetDataSet>
      <sheetData sheetId="0">
        <row r="9">
          <cell r="F9">
            <v>22328</v>
          </cell>
          <cell r="H9">
            <v>145724</v>
          </cell>
          <cell r="I9">
            <v>146028</v>
          </cell>
          <cell r="O9">
            <v>11860.234699999997</v>
          </cell>
          <cell r="P9">
            <v>21751.49928</v>
          </cell>
          <cell r="Q9">
            <v>20058.264580000003</v>
          </cell>
        </row>
        <row r="10">
          <cell r="F10">
            <v>7525</v>
          </cell>
          <cell r="H10">
            <v>96887</v>
          </cell>
          <cell r="I10">
            <v>96842</v>
          </cell>
          <cell r="O10">
            <v>17931.52986</v>
          </cell>
          <cell r="P10">
            <v>26797.10238</v>
          </cell>
          <cell r="Q10">
            <v>23726.572520000005</v>
          </cell>
        </row>
        <row r="11">
          <cell r="F11">
            <v>23416</v>
          </cell>
          <cell r="H11">
            <v>220022</v>
          </cell>
          <cell r="I11">
            <v>217591</v>
          </cell>
          <cell r="O11">
            <v>17292.47197</v>
          </cell>
          <cell r="P11">
            <v>39030.33678</v>
          </cell>
          <cell r="Q11">
            <v>36330.86481000001</v>
          </cell>
        </row>
        <row r="12">
          <cell r="F12">
            <v>17622</v>
          </cell>
          <cell r="H12">
            <v>112376</v>
          </cell>
          <cell r="I12">
            <v>115131</v>
          </cell>
          <cell r="O12">
            <v>7864.85879</v>
          </cell>
          <cell r="P12">
            <v>12320.92966</v>
          </cell>
          <cell r="Q12">
            <v>11862.070870000001</v>
          </cell>
        </row>
        <row r="13">
          <cell r="F13">
            <v>10929</v>
          </cell>
          <cell r="H13">
            <v>78815</v>
          </cell>
          <cell r="I13">
            <v>78665</v>
          </cell>
          <cell r="O13">
            <v>13285.57476</v>
          </cell>
          <cell r="P13">
            <v>22189.5291</v>
          </cell>
          <cell r="Q13">
            <v>20045.95434</v>
          </cell>
        </row>
        <row r="14">
          <cell r="F14">
            <v>25029</v>
          </cell>
          <cell r="H14">
            <v>121419</v>
          </cell>
          <cell r="I14">
            <v>122293</v>
          </cell>
          <cell r="O14">
            <v>13253.67828</v>
          </cell>
          <cell r="P14">
            <v>21823.90658</v>
          </cell>
          <cell r="Q14">
            <v>21278.2283</v>
          </cell>
        </row>
        <row r="15">
          <cell r="F15">
            <v>14155</v>
          </cell>
          <cell r="H15">
            <v>144899</v>
          </cell>
          <cell r="I15">
            <v>146679</v>
          </cell>
          <cell r="O15">
            <v>8397.01984</v>
          </cell>
          <cell r="P15">
            <v>14560.736410000001</v>
          </cell>
          <cell r="Q15">
            <v>13163.71657</v>
          </cell>
        </row>
        <row r="16">
          <cell r="F16">
            <v>18270</v>
          </cell>
          <cell r="H16">
            <v>147208</v>
          </cell>
          <cell r="I16">
            <v>146253</v>
          </cell>
          <cell r="O16">
            <v>8156.397309999993</v>
          </cell>
          <cell r="P16">
            <v>16784.883879999998</v>
          </cell>
          <cell r="Q16">
            <v>15889.486570000005</v>
          </cell>
        </row>
        <row r="17">
          <cell r="F17">
            <v>7775</v>
          </cell>
          <cell r="H17">
            <v>83912</v>
          </cell>
          <cell r="I17">
            <v>84161</v>
          </cell>
          <cell r="O17">
            <v>11853.407469999998</v>
          </cell>
          <cell r="P17">
            <v>20018.19689</v>
          </cell>
          <cell r="Q17">
            <v>18665.78942</v>
          </cell>
        </row>
        <row r="20">
          <cell r="F20">
            <v>1238</v>
          </cell>
          <cell r="H20">
            <v>62796</v>
          </cell>
          <cell r="I20">
            <v>62830</v>
          </cell>
          <cell r="O20">
            <v>2517.7744259319984</v>
          </cell>
          <cell r="P20">
            <v>28316.104491732003</v>
          </cell>
          <cell r="Q20">
            <v>29595.238070000007</v>
          </cell>
        </row>
        <row r="21">
          <cell r="F21">
            <v>1611</v>
          </cell>
          <cell r="H21">
            <v>7766</v>
          </cell>
          <cell r="I21">
            <v>7769</v>
          </cell>
          <cell r="O21">
            <v>681.6010855000002</v>
          </cell>
          <cell r="P21">
            <v>5847.6540855</v>
          </cell>
          <cell r="Q21">
            <v>6036.415</v>
          </cell>
        </row>
        <row r="22">
          <cell r="F22">
            <v>490</v>
          </cell>
          <cell r="H22">
            <v>7910</v>
          </cell>
          <cell r="I22">
            <v>7869</v>
          </cell>
          <cell r="O22">
            <v>222.88512280000052</v>
          </cell>
          <cell r="P22">
            <v>3486.8971227999996</v>
          </cell>
          <cell r="Q22">
            <v>3682.456</v>
          </cell>
        </row>
        <row r="23">
          <cell r="F23">
            <v>2989</v>
          </cell>
          <cell r="H23">
            <v>16750</v>
          </cell>
          <cell r="I23">
            <v>16723</v>
          </cell>
          <cell r="O23">
            <v>1037.7654593400014</v>
          </cell>
          <cell r="P23">
            <v>12321.24162934</v>
          </cell>
          <cell r="Q23">
            <v>13582.745170000002</v>
          </cell>
        </row>
        <row r="24">
          <cell r="F24">
            <v>1025</v>
          </cell>
          <cell r="H24">
            <v>7104</v>
          </cell>
          <cell r="I24">
            <v>7077</v>
          </cell>
          <cell r="O24">
            <v>775.1265764100015</v>
          </cell>
          <cell r="P24">
            <v>5762.12857641</v>
          </cell>
          <cell r="Q24">
            <v>5864.419</v>
          </cell>
        </row>
        <row r="25">
          <cell r="F25">
            <v>1626</v>
          </cell>
          <cell r="H25">
            <v>19714</v>
          </cell>
          <cell r="I25">
            <v>19657</v>
          </cell>
          <cell r="O25">
            <v>1163.82203534</v>
          </cell>
          <cell r="P25">
            <v>12022.16358534</v>
          </cell>
          <cell r="Q25">
            <v>12710.559550000002</v>
          </cell>
        </row>
        <row r="26">
          <cell r="F26">
            <v>1503</v>
          </cell>
          <cell r="H26">
            <v>10587</v>
          </cell>
          <cell r="I26">
            <v>10501</v>
          </cell>
          <cell r="O26">
            <v>440.9292014400006</v>
          </cell>
          <cell r="P26">
            <v>4052.7902014400006</v>
          </cell>
          <cell r="Q26">
            <v>4100.7</v>
          </cell>
        </row>
        <row r="27">
          <cell r="F27">
            <v>5486</v>
          </cell>
          <cell r="H27">
            <v>27878</v>
          </cell>
          <cell r="I27">
            <v>27986</v>
          </cell>
          <cell r="O27">
            <v>1350.915886849999</v>
          </cell>
          <cell r="P27">
            <v>10934.993386849997</v>
          </cell>
          <cell r="Q27">
            <v>11331.6195</v>
          </cell>
        </row>
        <row r="28">
          <cell r="F28">
            <v>290</v>
          </cell>
          <cell r="H28">
            <v>5900</v>
          </cell>
          <cell r="I28">
            <v>5873</v>
          </cell>
          <cell r="O28">
            <v>959.577186430002</v>
          </cell>
          <cell r="P28">
            <v>8765.05918643</v>
          </cell>
          <cell r="Q28">
            <v>8898.973999999997</v>
          </cell>
        </row>
        <row r="29">
          <cell r="F29">
            <v>8791</v>
          </cell>
          <cell r="H29">
            <v>61635</v>
          </cell>
          <cell r="I29">
            <v>60206</v>
          </cell>
          <cell r="O29">
            <v>5745.79716602999</v>
          </cell>
          <cell r="P29">
            <v>39612.89816603</v>
          </cell>
          <cell r="Q29">
            <v>44760.602</v>
          </cell>
        </row>
        <row r="30">
          <cell r="F30">
            <v>1531</v>
          </cell>
          <cell r="H30">
            <v>5168</v>
          </cell>
          <cell r="I30">
            <v>5150</v>
          </cell>
          <cell r="O30">
            <v>222.26350658000067</v>
          </cell>
          <cell r="P30">
            <v>4445.95707658</v>
          </cell>
          <cell r="Q30">
            <v>4672.14757</v>
          </cell>
        </row>
        <row r="31">
          <cell r="F31">
            <v>4477</v>
          </cell>
          <cell r="H31">
            <v>45987</v>
          </cell>
          <cell r="I31">
            <v>46271</v>
          </cell>
          <cell r="O31">
            <v>1976.4823017199997</v>
          </cell>
          <cell r="P31">
            <v>25860.360181720003</v>
          </cell>
          <cell r="Q31">
            <v>26610.06388</v>
          </cell>
        </row>
        <row r="32">
          <cell r="F32">
            <v>5498</v>
          </cell>
          <cell r="H32">
            <v>14194</v>
          </cell>
          <cell r="I32">
            <v>14228</v>
          </cell>
          <cell r="O32">
            <v>918.4356273100015</v>
          </cell>
          <cell r="P32">
            <v>9392.573627310001</v>
          </cell>
          <cell r="Q32">
            <v>9918.239000000001</v>
          </cell>
        </row>
        <row r="33">
          <cell r="F33">
            <v>964</v>
          </cell>
          <cell r="H33">
            <v>6682</v>
          </cell>
          <cell r="I33">
            <v>6644</v>
          </cell>
          <cell r="O33">
            <v>690.6004150799986</v>
          </cell>
          <cell r="P33">
            <v>5888.21141508</v>
          </cell>
          <cell r="Q33">
            <v>6036.13</v>
          </cell>
        </row>
        <row r="34">
          <cell r="F34">
            <v>1005</v>
          </cell>
          <cell r="H34">
            <v>13360</v>
          </cell>
          <cell r="I34">
            <v>13365</v>
          </cell>
          <cell r="O34">
            <v>-42.11136331000099</v>
          </cell>
          <cell r="P34">
            <v>7371.822816690001</v>
          </cell>
          <cell r="Q34">
            <v>8057.7718300000015</v>
          </cell>
        </row>
        <row r="35">
          <cell r="F35">
            <v>559</v>
          </cell>
          <cell r="H35">
            <v>3075</v>
          </cell>
          <cell r="I35">
            <v>3072</v>
          </cell>
          <cell r="O35">
            <v>237.76894374000034</v>
          </cell>
          <cell r="P35">
            <v>2508.9833937400003</v>
          </cell>
          <cell r="Q35">
            <v>2565.57045</v>
          </cell>
        </row>
        <row r="36">
          <cell r="F36">
            <v>807</v>
          </cell>
          <cell r="H36">
            <v>32517</v>
          </cell>
          <cell r="I36">
            <v>32510</v>
          </cell>
          <cell r="O36">
            <v>1267.0816711600007</v>
          </cell>
          <cell r="P36">
            <v>15387.74332116</v>
          </cell>
          <cell r="Q36">
            <v>15933.160619999999</v>
          </cell>
        </row>
        <row r="37">
          <cell r="F37">
            <v>2717</v>
          </cell>
          <cell r="H37">
            <v>17328</v>
          </cell>
          <cell r="I37">
            <v>17363</v>
          </cell>
          <cell r="O37">
            <v>1436.8718438600004</v>
          </cell>
          <cell r="P37">
            <v>11940.73101386</v>
          </cell>
          <cell r="Q37">
            <v>12280.368169999998</v>
          </cell>
        </row>
        <row r="38">
          <cell r="F38">
            <v>802</v>
          </cell>
          <cell r="H38">
            <v>15669</v>
          </cell>
          <cell r="I38">
            <v>15601</v>
          </cell>
          <cell r="O38">
            <v>814.0233036700007</v>
          </cell>
          <cell r="P38">
            <v>8757.10130367</v>
          </cell>
          <cell r="Q38">
            <v>8874.462</v>
          </cell>
        </row>
        <row r="39">
          <cell r="F39">
            <v>1252</v>
          </cell>
          <cell r="H39">
            <v>27116</v>
          </cell>
          <cell r="I39">
            <v>27129</v>
          </cell>
          <cell r="O39">
            <v>564.7481075300004</v>
          </cell>
          <cell r="P39">
            <v>7419.95110753</v>
          </cell>
          <cell r="Q39">
            <v>7839.3</v>
          </cell>
        </row>
        <row r="40">
          <cell r="F40">
            <v>3295</v>
          </cell>
          <cell r="H40">
            <v>15661</v>
          </cell>
          <cell r="I40">
            <v>15736</v>
          </cell>
          <cell r="O40">
            <v>1193.9880458800017</v>
          </cell>
          <cell r="P40">
            <v>14739.334875880002</v>
          </cell>
          <cell r="Q40">
            <v>16198.693829999998</v>
          </cell>
        </row>
        <row r="41">
          <cell r="F41">
            <v>792</v>
          </cell>
          <cell r="H41">
            <v>7948</v>
          </cell>
          <cell r="I41">
            <v>7926</v>
          </cell>
          <cell r="O41">
            <v>420.9023976800008</v>
          </cell>
          <cell r="P41">
            <v>5989.76775768</v>
          </cell>
          <cell r="Q41">
            <v>6139.61979</v>
          </cell>
        </row>
        <row r="42">
          <cell r="F42">
            <v>860</v>
          </cell>
          <cell r="H42">
            <v>5198</v>
          </cell>
          <cell r="I42">
            <v>5261</v>
          </cell>
          <cell r="O42">
            <v>158.30593343</v>
          </cell>
          <cell r="P42">
            <v>1598.4608334299999</v>
          </cell>
          <cell r="Q42">
            <v>1666.2898999999998</v>
          </cell>
        </row>
        <row r="43">
          <cell r="F43">
            <v>3201</v>
          </cell>
          <cell r="H43">
            <v>8085</v>
          </cell>
          <cell r="I43">
            <v>8204</v>
          </cell>
          <cell r="O43">
            <v>350.30088812</v>
          </cell>
          <cell r="P43">
            <v>5999.129888120001</v>
          </cell>
          <cell r="Q43">
            <v>6223.653000000001</v>
          </cell>
        </row>
        <row r="44">
          <cell r="F44">
            <v>22481</v>
          </cell>
          <cell r="H44">
            <v>92088</v>
          </cell>
          <cell r="I44">
            <v>91847</v>
          </cell>
          <cell r="O44">
            <v>7665.25194869</v>
          </cell>
          <cell r="P44">
            <v>72259.40294869</v>
          </cell>
          <cell r="Q44">
            <v>77184.518</v>
          </cell>
        </row>
        <row r="45">
          <cell r="F45">
            <v>1779</v>
          </cell>
          <cell r="H45">
            <v>49531</v>
          </cell>
          <cell r="I45">
            <v>49709</v>
          </cell>
          <cell r="O45">
            <v>2211.7462410999965</v>
          </cell>
          <cell r="P45">
            <v>17080.609701100002</v>
          </cell>
          <cell r="Q45">
            <v>17507.170460000005</v>
          </cell>
        </row>
        <row r="46">
          <cell r="F46">
            <v>1481</v>
          </cell>
          <cell r="H46">
            <v>9812</v>
          </cell>
          <cell r="I46">
            <v>9865</v>
          </cell>
          <cell r="O46">
            <v>555.3001829700006</v>
          </cell>
          <cell r="P46">
            <v>5804.79118297</v>
          </cell>
          <cell r="Q46">
            <v>6105.552</v>
          </cell>
        </row>
        <row r="48">
          <cell r="F48">
            <v>3183</v>
          </cell>
          <cell r="H48">
            <v>20612</v>
          </cell>
          <cell r="I48">
            <v>20299</v>
          </cell>
          <cell r="O48">
            <v>2267.5378131199964</v>
          </cell>
          <cell r="P48">
            <v>17964.869813119996</v>
          </cell>
          <cell r="Q48">
            <v>18426.828</v>
          </cell>
        </row>
        <row r="49">
          <cell r="F49">
            <v>11042</v>
          </cell>
          <cell r="H49">
            <v>29253</v>
          </cell>
          <cell r="I49">
            <v>29930</v>
          </cell>
          <cell r="O49">
            <v>1817.9051855400016</v>
          </cell>
          <cell r="P49">
            <v>13843.687185540002</v>
          </cell>
          <cell r="Q49">
            <v>13857.696000000002</v>
          </cell>
        </row>
        <row r="50">
          <cell r="F50">
            <v>4771</v>
          </cell>
          <cell r="H50">
            <v>48568</v>
          </cell>
          <cell r="I50">
            <v>49737</v>
          </cell>
          <cell r="O50">
            <v>673.424063330002</v>
          </cell>
          <cell r="P50">
            <v>10779.013063330001</v>
          </cell>
          <cell r="Q50">
            <v>11538.636999999999</v>
          </cell>
        </row>
        <row r="51">
          <cell r="F51">
            <v>3366</v>
          </cell>
          <cell r="H51">
            <v>25594</v>
          </cell>
          <cell r="I51">
            <v>25202</v>
          </cell>
          <cell r="O51">
            <v>1699.1171899599988</v>
          </cell>
          <cell r="P51">
            <v>11612.706189960001</v>
          </cell>
          <cell r="Q51">
            <v>11504.789000000002</v>
          </cell>
        </row>
        <row r="52">
          <cell r="F52">
            <v>24356</v>
          </cell>
          <cell r="H52">
            <v>16293</v>
          </cell>
          <cell r="I52">
            <v>15728</v>
          </cell>
          <cell r="O52">
            <v>615.9291816500004</v>
          </cell>
          <cell r="P52">
            <v>4653.539511649999</v>
          </cell>
          <cell r="Q52">
            <v>4465.749430000001</v>
          </cell>
        </row>
        <row r="53">
          <cell r="F53">
            <v>4048</v>
          </cell>
          <cell r="H53">
            <v>21460</v>
          </cell>
          <cell r="I53">
            <v>21067</v>
          </cell>
          <cell r="O53">
            <v>1254.402851300001</v>
          </cell>
          <cell r="P53">
            <v>8032.752651300001</v>
          </cell>
          <cell r="Q53">
            <v>8336.6178</v>
          </cell>
        </row>
        <row r="54">
          <cell r="F54">
            <v>36085</v>
          </cell>
          <cell r="H54">
            <v>322808</v>
          </cell>
          <cell r="I54">
            <v>304479</v>
          </cell>
          <cell r="P54">
            <v>0</v>
          </cell>
          <cell r="Q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="50" zoomScaleNormal="50" workbookViewId="0" topLeftCell="A1">
      <selection activeCell="AC6" sqref="AC6"/>
    </sheetView>
  </sheetViews>
  <sheetFormatPr defaultColWidth="9.00390625" defaultRowHeight="12.75"/>
  <cols>
    <col min="1" max="1" width="42.125" style="0" customWidth="1"/>
    <col min="2" max="2" width="0.2421875" style="0" hidden="1" customWidth="1"/>
    <col min="3" max="3" width="17.00390625" style="0" hidden="1" customWidth="1"/>
    <col min="4" max="4" width="17.125" style="0" hidden="1" customWidth="1"/>
    <col min="5" max="5" width="13.125" style="0" hidden="1" customWidth="1"/>
    <col min="6" max="6" width="16.375" style="0" hidden="1" customWidth="1"/>
    <col min="7" max="7" width="13.625" style="0" hidden="1" customWidth="1"/>
    <col min="8" max="8" width="15.125" style="0" hidden="1" customWidth="1"/>
    <col min="9" max="9" width="14.375" style="0" hidden="1" customWidth="1"/>
    <col min="10" max="10" width="14.00390625" style="0" hidden="1" customWidth="1"/>
    <col min="11" max="11" width="14.75390625" style="0" hidden="1" customWidth="1"/>
    <col min="12" max="13" width="14.875" style="0" hidden="1" customWidth="1"/>
    <col min="14" max="14" width="11.875" style="0" hidden="1" customWidth="1"/>
    <col min="15" max="15" width="16.25390625" style="0" hidden="1" customWidth="1"/>
    <col min="16" max="17" width="14.875" style="0" hidden="1" customWidth="1"/>
    <col min="18" max="18" width="12.25390625" style="0" hidden="1" customWidth="1"/>
    <col min="19" max="19" width="0.12890625" style="0" hidden="1" customWidth="1"/>
    <col min="20" max="20" width="25.75390625" style="0" hidden="1" customWidth="1"/>
    <col min="21" max="21" width="25.875" style="0" customWidth="1"/>
    <col min="22" max="22" width="25.375" style="0" customWidth="1"/>
    <col min="23" max="23" width="23.00390625" style="0" customWidth="1"/>
    <col min="24" max="24" width="27.125" style="0" customWidth="1"/>
  </cols>
  <sheetData>
    <row r="1" spans="1:24" ht="1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4"/>
      <c r="T1" s="2"/>
      <c r="U1" s="2"/>
      <c r="V1" s="2"/>
      <c r="W1" s="2"/>
      <c r="X1" s="2"/>
    </row>
    <row r="2" spans="1:24" ht="32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/>
      <c r="T2" s="8"/>
      <c r="U2" s="9" t="s">
        <v>1</v>
      </c>
      <c r="V2" s="6"/>
      <c r="W2" s="6"/>
      <c r="X2" s="6"/>
    </row>
    <row r="3" spans="1:24" ht="27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  <c r="T3" s="8"/>
      <c r="U3" s="10"/>
      <c r="V3" s="6"/>
      <c r="W3" s="6"/>
      <c r="X3" s="6"/>
    </row>
    <row r="4" spans="1:24" ht="36" customHeight="1" thickBot="1">
      <c r="A4" s="11"/>
      <c r="B4" s="12"/>
      <c r="C4" s="12"/>
      <c r="D4" s="12"/>
      <c r="E4" s="13"/>
      <c r="F4" s="13"/>
      <c r="G4" s="13"/>
      <c r="H4" s="13"/>
      <c r="I4" s="13"/>
      <c r="J4" s="13"/>
      <c r="K4" s="14"/>
      <c r="L4" s="14"/>
      <c r="M4" s="14"/>
      <c r="N4" s="15"/>
      <c r="O4" s="16"/>
      <c r="P4" s="16"/>
      <c r="Q4" s="16"/>
      <c r="R4" s="17" t="s">
        <v>2</v>
      </c>
      <c r="S4" s="18" t="s">
        <v>3</v>
      </c>
      <c r="T4" s="19" t="s">
        <v>4</v>
      </c>
      <c r="U4" s="10"/>
      <c r="V4" s="6"/>
      <c r="W4" s="6"/>
      <c r="X4" s="6"/>
    </row>
    <row r="5" spans="1:24" ht="75.75" customHeight="1" thickBot="1">
      <c r="A5" s="20"/>
      <c r="B5" s="21" t="s">
        <v>5</v>
      </c>
      <c r="C5" s="21"/>
      <c r="D5" s="22"/>
      <c r="E5" s="23"/>
      <c r="F5" s="24" t="s">
        <v>6</v>
      </c>
      <c r="G5" s="24"/>
      <c r="H5" s="24"/>
      <c r="I5" s="24"/>
      <c r="J5" s="24"/>
      <c r="K5" s="25" t="s">
        <v>7</v>
      </c>
      <c r="L5" s="26"/>
      <c r="M5" s="26"/>
      <c r="N5" s="27"/>
      <c r="O5" s="25" t="s">
        <v>8</v>
      </c>
      <c r="P5" s="26"/>
      <c r="Q5" s="26"/>
      <c r="R5" s="26"/>
      <c r="S5" s="28" t="s">
        <v>9</v>
      </c>
      <c r="T5" s="29"/>
      <c r="U5" s="30" t="s">
        <v>10</v>
      </c>
      <c r="V5" s="30"/>
      <c r="W5" s="30" t="s">
        <v>11</v>
      </c>
      <c r="X5" s="31"/>
    </row>
    <row r="6" spans="1:24" ht="79.5" customHeight="1" thickBot="1">
      <c r="A6" s="32" t="s">
        <v>12</v>
      </c>
      <c r="B6" s="33" t="s">
        <v>13</v>
      </c>
      <c r="C6" s="34" t="s">
        <v>14</v>
      </c>
      <c r="D6" s="35" t="s">
        <v>15</v>
      </c>
      <c r="E6" s="36" t="s">
        <v>16</v>
      </c>
      <c r="F6" s="33" t="s">
        <v>13</v>
      </c>
      <c r="G6" s="37" t="s">
        <v>17</v>
      </c>
      <c r="H6" s="38" t="s">
        <v>14</v>
      </c>
      <c r="I6" s="39" t="s">
        <v>15</v>
      </c>
      <c r="J6" s="40" t="s">
        <v>16</v>
      </c>
      <c r="K6" s="33" t="s">
        <v>18</v>
      </c>
      <c r="L6" s="41" t="s">
        <v>14</v>
      </c>
      <c r="M6" s="42" t="s">
        <v>15</v>
      </c>
      <c r="N6" s="43" t="s">
        <v>16</v>
      </c>
      <c r="O6" s="33" t="s">
        <v>13</v>
      </c>
      <c r="P6" s="38" t="s">
        <v>14</v>
      </c>
      <c r="Q6" s="44" t="s">
        <v>15</v>
      </c>
      <c r="R6" s="45" t="s">
        <v>16</v>
      </c>
      <c r="S6" s="18" t="s">
        <v>19</v>
      </c>
      <c r="T6" s="46" t="s">
        <v>19</v>
      </c>
      <c r="U6" s="47" t="s">
        <v>16</v>
      </c>
      <c r="V6" s="48" t="s">
        <v>20</v>
      </c>
      <c r="W6" s="47" t="s">
        <v>16</v>
      </c>
      <c r="X6" s="49" t="s">
        <v>20</v>
      </c>
    </row>
    <row r="7" spans="1:24" ht="36" customHeight="1">
      <c r="A7" s="50" t="s">
        <v>21</v>
      </c>
      <c r="B7" s="51">
        <f>B8+B54+B47+B19</f>
        <v>466211.64340618195</v>
      </c>
      <c r="C7" s="51">
        <f>C8+C54+C47+C19</f>
        <v>2849039.5522519825</v>
      </c>
      <c r="D7" s="52">
        <f>D8+D54+D47+D19</f>
        <v>2839984.704</v>
      </c>
      <c r="E7" s="53">
        <f aca="true" t="shared" si="0" ref="E7:E70">D7/C7</f>
        <v>0.9968217892079366</v>
      </c>
      <c r="F7" s="52">
        <f>F8+F19+F47+F54</f>
        <v>312450</v>
      </c>
      <c r="G7" s="52">
        <f>G8+G54+G47+G19</f>
        <v>5.963720243361687</v>
      </c>
      <c r="H7" s="52">
        <f>H8+H19+H47+H54</f>
        <v>2233309</v>
      </c>
      <c r="I7" s="52">
        <f>I8+I47+I19+I54</f>
        <v>2216457</v>
      </c>
      <c r="J7" s="54">
        <f aca="true" t="shared" si="1" ref="J7:J46">I7/H7</f>
        <v>0.9924542461432789</v>
      </c>
      <c r="K7" s="52">
        <f>K8+K19+K47</f>
        <v>0</v>
      </c>
      <c r="L7" s="52">
        <f>L8+L19+L47</f>
        <v>0</v>
      </c>
      <c r="M7" s="52">
        <f>M8+M19+M47</f>
        <v>0</v>
      </c>
      <c r="N7" s="53" t="e">
        <f>M7/L7</f>
        <v>#DIV/0!</v>
      </c>
      <c r="O7" s="52">
        <f>O8+O19+O47+O54</f>
        <v>153761.643406182</v>
      </c>
      <c r="P7" s="52">
        <f>P8+P19+P47+P54</f>
        <v>615730.5522519819</v>
      </c>
      <c r="Q7" s="52">
        <f>Q8+Q19+Q47+Q54</f>
        <v>623527.704</v>
      </c>
      <c r="R7" s="53">
        <f aca="true" t="shared" si="2" ref="R7:R53">Q7/P7</f>
        <v>1.0126632529756736</v>
      </c>
      <c r="S7" s="52">
        <f>S8+S19+S47+S54</f>
        <v>295598</v>
      </c>
      <c r="T7" s="52">
        <f>T8+T19+T47+T54</f>
        <v>160057.91853420003</v>
      </c>
      <c r="U7" s="54">
        <f>J7</f>
        <v>0.9924542461432789</v>
      </c>
      <c r="V7" s="55">
        <f>F7/S7</f>
        <v>1.057009857982801</v>
      </c>
      <c r="W7" s="56">
        <f>R7</f>
        <v>1.0126632529756736</v>
      </c>
      <c r="X7" s="57">
        <f>O7/T7</f>
        <v>0.9606625202571738</v>
      </c>
    </row>
    <row r="8" spans="1:24" ht="36" customHeight="1" thickBot="1">
      <c r="A8" s="58" t="s">
        <v>22</v>
      </c>
      <c r="B8" s="59">
        <f>SUM(B9:B18)</f>
        <v>256944.17297999997</v>
      </c>
      <c r="C8" s="59">
        <f>SUM(C9:C18)</f>
        <v>1346539.1209600002</v>
      </c>
      <c r="D8" s="60">
        <f>SUM(D9:D18)</f>
        <v>1334663.94798</v>
      </c>
      <c r="E8" s="61">
        <f t="shared" si="0"/>
        <v>0.9911809669729209</v>
      </c>
      <c r="F8" s="62">
        <f>SUM(F9:F17)</f>
        <v>147049</v>
      </c>
      <c r="G8" s="63">
        <f>SUM(G9:G18)</f>
        <v>0</v>
      </c>
      <c r="H8" s="62">
        <f>SUM(H9:H17)</f>
        <v>1151262</v>
      </c>
      <c r="I8" s="62">
        <f>SUM(I9:I17)</f>
        <v>1153643</v>
      </c>
      <c r="J8" s="64">
        <f t="shared" si="1"/>
        <v>1.0020681651961065</v>
      </c>
      <c r="K8" s="60">
        <f>SUM(K9:K17)</f>
        <v>0</v>
      </c>
      <c r="L8" s="60">
        <f>SUM(L9:L17)</f>
        <v>0</v>
      </c>
      <c r="M8" s="60">
        <f>SUM(M9:M17)</f>
        <v>0</v>
      </c>
      <c r="N8" s="61" t="e">
        <f>M8/L8</f>
        <v>#DIV/0!</v>
      </c>
      <c r="O8" s="65">
        <f>SUM(O9:O17)</f>
        <v>109895.17298</v>
      </c>
      <c r="P8" s="65">
        <f>SUM(P9:P17)</f>
        <v>195277.12096</v>
      </c>
      <c r="Q8" s="65">
        <f>SUM(Q9:Q17)</f>
        <v>181020.94798</v>
      </c>
      <c r="R8" s="61">
        <f t="shared" si="2"/>
        <v>0.9269951701975359</v>
      </c>
      <c r="S8" s="65">
        <f>SUM(S9:S17)</f>
        <v>149430</v>
      </c>
      <c r="T8" s="65">
        <f>SUM(T9:T17)</f>
        <v>95921.12338</v>
      </c>
      <c r="U8" s="64">
        <f aca="true" t="shared" si="3" ref="U8:U54">J8</f>
        <v>1.0020681651961065</v>
      </c>
      <c r="V8" s="66">
        <f aca="true" t="shared" si="4" ref="V8:V54">F8/S8</f>
        <v>0.9840661179147427</v>
      </c>
      <c r="W8" s="67">
        <f aca="true" t="shared" si="5" ref="W8:W54">R8</f>
        <v>0.9269951701975359</v>
      </c>
      <c r="X8" s="68">
        <f>O8/T8</f>
        <v>1.145682714167562</v>
      </c>
    </row>
    <row r="9" spans="1:24" ht="36" customHeight="1">
      <c r="A9" s="69" t="s">
        <v>23</v>
      </c>
      <c r="B9" s="70">
        <f aca="true" t="shared" si="6" ref="B9:B17">F9+K9+O9</f>
        <v>34188.2347</v>
      </c>
      <c r="C9" s="71">
        <f aca="true" t="shared" si="7" ref="C9:D17">H9+L9+P9</f>
        <v>167475.49928</v>
      </c>
      <c r="D9" s="71">
        <f t="shared" si="7"/>
        <v>166086.26458000002</v>
      </c>
      <c r="E9" s="72">
        <f t="shared" si="0"/>
        <v>0.9917048481361603</v>
      </c>
      <c r="F9" s="73">
        <f>'[1]Форма1'!F9</f>
        <v>22328</v>
      </c>
      <c r="G9" s="74"/>
      <c r="H9" s="73">
        <f>'[1]Форма1'!H9</f>
        <v>145724</v>
      </c>
      <c r="I9" s="75">
        <f>'[1]Форма1'!I9</f>
        <v>146028</v>
      </c>
      <c r="J9" s="76">
        <f t="shared" si="1"/>
        <v>1.0020861354341084</v>
      </c>
      <c r="K9" s="77"/>
      <c r="L9" s="78"/>
      <c r="M9" s="78"/>
      <c r="N9" s="72" t="e">
        <f aca="true" t="shared" si="8" ref="N9:N17">M9/L9</f>
        <v>#DIV/0!</v>
      </c>
      <c r="O9" s="79">
        <f>'[1]Форма1'!O9</f>
        <v>11860.234699999997</v>
      </c>
      <c r="P9" s="79">
        <f>'[1]Форма1'!P9</f>
        <v>21751.49928</v>
      </c>
      <c r="Q9" s="79">
        <f>'[1]Форма1'!Q9</f>
        <v>20058.264580000003</v>
      </c>
      <c r="R9" s="80">
        <f t="shared" si="2"/>
        <v>0.92215549474528</v>
      </c>
      <c r="S9" s="81">
        <v>22632</v>
      </c>
      <c r="T9" s="79">
        <v>10185.852689999996</v>
      </c>
      <c r="U9" s="82">
        <f t="shared" si="3"/>
        <v>1.0020861354341084</v>
      </c>
      <c r="V9" s="83">
        <f t="shared" si="4"/>
        <v>0.9865676917638742</v>
      </c>
      <c r="W9" s="84">
        <f t="shared" si="5"/>
        <v>0.92215549474528</v>
      </c>
      <c r="X9" s="85">
        <f>O9/T9</f>
        <v>1.1643830969246034</v>
      </c>
    </row>
    <row r="10" spans="1:24" ht="36" customHeight="1">
      <c r="A10" s="86" t="s">
        <v>24</v>
      </c>
      <c r="B10" s="87">
        <f t="shared" si="6"/>
        <v>25456.52986</v>
      </c>
      <c r="C10" s="88">
        <f t="shared" si="7"/>
        <v>123684.10238</v>
      </c>
      <c r="D10" s="88">
        <f t="shared" si="7"/>
        <v>120568.57252</v>
      </c>
      <c r="E10" s="89">
        <f t="shared" si="0"/>
        <v>0.9748105876175742</v>
      </c>
      <c r="F10" s="90">
        <f>'[1]Форма1'!F10</f>
        <v>7525</v>
      </c>
      <c r="G10" s="91"/>
      <c r="H10" s="90">
        <f>'[1]Форма1'!H10</f>
        <v>96887</v>
      </c>
      <c r="I10" s="92">
        <f>'[1]Форма1'!I10</f>
        <v>96842</v>
      </c>
      <c r="J10" s="93">
        <f t="shared" si="1"/>
        <v>0.9995355414039035</v>
      </c>
      <c r="K10" s="94"/>
      <c r="L10" s="95"/>
      <c r="M10" s="95"/>
      <c r="N10" s="96" t="e">
        <f t="shared" si="8"/>
        <v>#DIV/0!</v>
      </c>
      <c r="O10" s="97">
        <f>'[1]Форма1'!O10</f>
        <v>17931.52986</v>
      </c>
      <c r="P10" s="97">
        <f>'[1]Форма1'!P10</f>
        <v>26797.10238</v>
      </c>
      <c r="Q10" s="97">
        <f>'[1]Форма1'!Q10</f>
        <v>23726.572520000005</v>
      </c>
      <c r="R10" s="98">
        <f t="shared" si="2"/>
        <v>0.8854156014162307</v>
      </c>
      <c r="S10" s="99">
        <v>7480</v>
      </c>
      <c r="T10" s="97">
        <v>14946.82531</v>
      </c>
      <c r="U10" s="100">
        <f t="shared" si="3"/>
        <v>0.9995355414039035</v>
      </c>
      <c r="V10" s="101">
        <f t="shared" si="4"/>
        <v>1.0060160427807487</v>
      </c>
      <c r="W10" s="102">
        <f t="shared" si="5"/>
        <v>0.8854156014162307</v>
      </c>
      <c r="X10" s="103">
        <f aca="true" t="shared" si="9" ref="X10:X73">O10/T10</f>
        <v>1.199688193853655</v>
      </c>
    </row>
    <row r="11" spans="1:24" ht="36" customHeight="1">
      <c r="A11" s="86" t="s">
        <v>25</v>
      </c>
      <c r="B11" s="87">
        <f t="shared" si="6"/>
        <v>40708.47197</v>
      </c>
      <c r="C11" s="88">
        <f t="shared" si="7"/>
        <v>259052.33678</v>
      </c>
      <c r="D11" s="88">
        <f t="shared" si="7"/>
        <v>253921.86481</v>
      </c>
      <c r="E11" s="89">
        <f t="shared" si="0"/>
        <v>0.9801952299146521</v>
      </c>
      <c r="F11" s="90">
        <f>'[1]Форма1'!F11</f>
        <v>23416</v>
      </c>
      <c r="G11" s="91"/>
      <c r="H11" s="90">
        <f>'[1]Форма1'!H11</f>
        <v>220022</v>
      </c>
      <c r="I11" s="92">
        <f>'[1]Форма1'!I11</f>
        <v>217591</v>
      </c>
      <c r="J11" s="93">
        <f t="shared" si="1"/>
        <v>0.9889511048895111</v>
      </c>
      <c r="K11" s="94"/>
      <c r="L11" s="95"/>
      <c r="M11" s="95"/>
      <c r="N11" s="96" t="e">
        <f t="shared" si="8"/>
        <v>#DIV/0!</v>
      </c>
      <c r="O11" s="97">
        <f>'[1]Форма1'!O11</f>
        <v>17292.47197</v>
      </c>
      <c r="P11" s="97">
        <f>'[1]Форма1'!P11</f>
        <v>39030.33678</v>
      </c>
      <c r="Q11" s="97">
        <f>'[1]Форма1'!Q11</f>
        <v>36330.86481000001</v>
      </c>
      <c r="R11" s="98">
        <f t="shared" si="2"/>
        <v>0.9308365698913657</v>
      </c>
      <c r="S11" s="99">
        <v>20985</v>
      </c>
      <c r="T11" s="97">
        <v>14617.420370000007</v>
      </c>
      <c r="U11" s="100">
        <f t="shared" si="3"/>
        <v>0.9889511048895111</v>
      </c>
      <c r="V11" s="101">
        <f t="shared" si="4"/>
        <v>1.1158446509411484</v>
      </c>
      <c r="W11" s="102">
        <f t="shared" si="5"/>
        <v>0.9308365698913657</v>
      </c>
      <c r="X11" s="103">
        <f t="shared" si="9"/>
        <v>1.1830043559183754</v>
      </c>
    </row>
    <row r="12" spans="1:24" ht="36" customHeight="1">
      <c r="A12" s="105" t="s">
        <v>26</v>
      </c>
      <c r="B12" s="87">
        <f t="shared" si="6"/>
        <v>25486.85879</v>
      </c>
      <c r="C12" s="88">
        <f t="shared" si="7"/>
        <v>124696.92966</v>
      </c>
      <c r="D12" s="88">
        <f t="shared" si="7"/>
        <v>126993.07087</v>
      </c>
      <c r="E12" s="96">
        <f t="shared" si="0"/>
        <v>1.0184137750324782</v>
      </c>
      <c r="F12" s="90">
        <f>'[1]Форма1'!F12</f>
        <v>17622</v>
      </c>
      <c r="G12" s="91"/>
      <c r="H12" s="90">
        <f>'[1]Форма1'!H12</f>
        <v>112376</v>
      </c>
      <c r="I12" s="92">
        <f>'[1]Форма1'!I12</f>
        <v>115131</v>
      </c>
      <c r="J12" s="93">
        <f t="shared" si="1"/>
        <v>1.0245159108706485</v>
      </c>
      <c r="K12" s="94"/>
      <c r="L12" s="95"/>
      <c r="M12" s="95"/>
      <c r="N12" s="96" t="e">
        <f t="shared" si="8"/>
        <v>#DIV/0!</v>
      </c>
      <c r="O12" s="97">
        <f>'[1]Форма1'!O12</f>
        <v>7864.85879</v>
      </c>
      <c r="P12" s="97">
        <f>'[1]Форма1'!P12</f>
        <v>12320.92966</v>
      </c>
      <c r="Q12" s="97">
        <f>'[1]Форма1'!Q12</f>
        <v>11862.070870000001</v>
      </c>
      <c r="R12" s="98">
        <f t="shared" si="2"/>
        <v>0.9627577786204163</v>
      </c>
      <c r="S12" s="99">
        <v>20377</v>
      </c>
      <c r="T12" s="97">
        <v>7422.481960000003</v>
      </c>
      <c r="U12" s="100">
        <f t="shared" si="3"/>
        <v>1.0245159108706485</v>
      </c>
      <c r="V12" s="101">
        <f t="shared" si="4"/>
        <v>0.8647985473818521</v>
      </c>
      <c r="W12" s="102">
        <f t="shared" si="5"/>
        <v>0.9627577786204163</v>
      </c>
      <c r="X12" s="103">
        <f t="shared" si="9"/>
        <v>1.059599583048363</v>
      </c>
    </row>
    <row r="13" spans="1:24" ht="36" customHeight="1">
      <c r="A13" s="86" t="s">
        <v>27</v>
      </c>
      <c r="B13" s="87">
        <f t="shared" si="6"/>
        <v>24214.57476</v>
      </c>
      <c r="C13" s="88">
        <f t="shared" si="7"/>
        <v>101004.5291</v>
      </c>
      <c r="D13" s="88">
        <f t="shared" si="7"/>
        <v>98710.95434</v>
      </c>
      <c r="E13" s="96">
        <f t="shared" si="0"/>
        <v>0.9772923572790558</v>
      </c>
      <c r="F13" s="90">
        <f>'[1]Форма1'!F13</f>
        <v>10929</v>
      </c>
      <c r="G13" s="91"/>
      <c r="H13" s="90">
        <f>'[1]Форма1'!H13</f>
        <v>78815</v>
      </c>
      <c r="I13" s="92">
        <f>'[1]Форма1'!I13</f>
        <v>78665</v>
      </c>
      <c r="J13" s="93">
        <f t="shared" si="1"/>
        <v>0.9980968089830616</v>
      </c>
      <c r="K13" s="94"/>
      <c r="L13" s="95"/>
      <c r="M13" s="95"/>
      <c r="N13" s="96" t="e">
        <f t="shared" si="8"/>
        <v>#DIV/0!</v>
      </c>
      <c r="O13" s="97">
        <f>'[1]Форма1'!O13</f>
        <v>13285.57476</v>
      </c>
      <c r="P13" s="97">
        <f>'[1]Форма1'!P13</f>
        <v>22189.5291</v>
      </c>
      <c r="Q13" s="97">
        <f>'[1]Форма1'!Q13</f>
        <v>20045.95434</v>
      </c>
      <c r="R13" s="98">
        <f t="shared" si="2"/>
        <v>0.9033970144053215</v>
      </c>
      <c r="S13" s="99">
        <v>10779</v>
      </c>
      <c r="T13" s="97">
        <v>11189.154869999998</v>
      </c>
      <c r="U13" s="100">
        <f t="shared" si="3"/>
        <v>0.9980968089830616</v>
      </c>
      <c r="V13" s="101">
        <f t="shared" si="4"/>
        <v>1.0139159476760367</v>
      </c>
      <c r="W13" s="102">
        <f t="shared" si="5"/>
        <v>0.9033970144053215</v>
      </c>
      <c r="X13" s="103">
        <f t="shared" si="9"/>
        <v>1.1873617725696919</v>
      </c>
    </row>
    <row r="14" spans="1:24" ht="36" customHeight="1">
      <c r="A14" s="86" t="s">
        <v>28</v>
      </c>
      <c r="B14" s="87">
        <f t="shared" si="6"/>
        <v>38282.67828</v>
      </c>
      <c r="C14" s="88">
        <f t="shared" si="7"/>
        <v>143242.90658</v>
      </c>
      <c r="D14" s="88">
        <f t="shared" si="7"/>
        <v>143571.2283</v>
      </c>
      <c r="E14" s="89">
        <f t="shared" si="0"/>
        <v>1.002292062677579</v>
      </c>
      <c r="F14" s="90">
        <f>'[1]Форма1'!F14</f>
        <v>25029</v>
      </c>
      <c r="G14" s="91"/>
      <c r="H14" s="90">
        <f>'[1]Форма1'!H14</f>
        <v>121419</v>
      </c>
      <c r="I14" s="92">
        <f>'[1]Форма1'!I14</f>
        <v>122293</v>
      </c>
      <c r="J14" s="93">
        <f t="shared" si="1"/>
        <v>1.0071982144474918</v>
      </c>
      <c r="K14" s="94"/>
      <c r="L14" s="95"/>
      <c r="M14" s="95"/>
      <c r="N14" s="96" t="e">
        <f t="shared" si="8"/>
        <v>#DIV/0!</v>
      </c>
      <c r="O14" s="97">
        <f>'[1]Форма1'!O14</f>
        <v>13253.67828</v>
      </c>
      <c r="P14" s="97">
        <f>'[1]Форма1'!P14</f>
        <v>21823.90658</v>
      </c>
      <c r="Q14" s="97">
        <f>'[1]Форма1'!Q14</f>
        <v>21278.2283</v>
      </c>
      <c r="R14" s="98">
        <f t="shared" si="2"/>
        <v>0.9749963060921424</v>
      </c>
      <c r="S14" s="99">
        <v>25903</v>
      </c>
      <c r="T14" s="97">
        <v>12730.484500000006</v>
      </c>
      <c r="U14" s="100">
        <f t="shared" si="3"/>
        <v>1.0071982144474918</v>
      </c>
      <c r="V14" s="101">
        <f t="shared" si="4"/>
        <v>0.9662587345095163</v>
      </c>
      <c r="W14" s="102">
        <f t="shared" si="5"/>
        <v>0.9749963060921424</v>
      </c>
      <c r="X14" s="103">
        <f t="shared" si="9"/>
        <v>1.0410977115599955</v>
      </c>
    </row>
    <row r="15" spans="1:24" ht="36" customHeight="1">
      <c r="A15" s="86" t="s">
        <v>29</v>
      </c>
      <c r="B15" s="87">
        <f t="shared" si="6"/>
        <v>22552.01984</v>
      </c>
      <c r="C15" s="88">
        <f t="shared" si="7"/>
        <v>159459.73641</v>
      </c>
      <c r="D15" s="88">
        <f t="shared" si="7"/>
        <v>159842.71657</v>
      </c>
      <c r="E15" s="89">
        <f t="shared" si="0"/>
        <v>1.0024017358150854</v>
      </c>
      <c r="F15" s="90">
        <f>'[1]Форма1'!F15</f>
        <v>14155</v>
      </c>
      <c r="G15" s="91"/>
      <c r="H15" s="90">
        <f>'[1]Форма1'!H15</f>
        <v>144899</v>
      </c>
      <c r="I15" s="92">
        <f>'[1]Форма1'!I15</f>
        <v>146679</v>
      </c>
      <c r="J15" s="93">
        <f t="shared" si="1"/>
        <v>1.012284418802062</v>
      </c>
      <c r="K15" s="94"/>
      <c r="L15" s="95"/>
      <c r="M15" s="95"/>
      <c r="N15" s="96" t="e">
        <f t="shared" si="8"/>
        <v>#DIV/0!</v>
      </c>
      <c r="O15" s="97">
        <f>'[1]Форма1'!O15</f>
        <v>8397.01984</v>
      </c>
      <c r="P15" s="97">
        <f>'[1]Форма1'!P15</f>
        <v>14560.736410000001</v>
      </c>
      <c r="Q15" s="97">
        <f>'[1]Форма1'!Q15</f>
        <v>13163.71657</v>
      </c>
      <c r="R15" s="98">
        <f t="shared" si="2"/>
        <v>0.9040556877988288</v>
      </c>
      <c r="S15" s="99">
        <v>15935</v>
      </c>
      <c r="T15" s="97">
        <v>7007.950199999999</v>
      </c>
      <c r="U15" s="100">
        <f t="shared" si="3"/>
        <v>1.012284418802062</v>
      </c>
      <c r="V15" s="101">
        <f t="shared" si="4"/>
        <v>0.8882962033260119</v>
      </c>
      <c r="W15" s="102">
        <f t="shared" si="5"/>
        <v>0.9040556877988288</v>
      </c>
      <c r="X15" s="103">
        <f t="shared" si="9"/>
        <v>1.19821340054614</v>
      </c>
    </row>
    <row r="16" spans="1:24" ht="36" customHeight="1">
      <c r="A16" s="86" t="s">
        <v>30</v>
      </c>
      <c r="B16" s="87">
        <f t="shared" si="6"/>
        <v>26426.397309999993</v>
      </c>
      <c r="C16" s="88">
        <f t="shared" si="7"/>
        <v>163992.88388</v>
      </c>
      <c r="D16" s="88">
        <f t="shared" si="7"/>
        <v>162142.48657</v>
      </c>
      <c r="E16" s="89">
        <f t="shared" si="0"/>
        <v>0.9887165999754355</v>
      </c>
      <c r="F16" s="90">
        <f>'[1]Форма1'!F16</f>
        <v>18270</v>
      </c>
      <c r="G16" s="91"/>
      <c r="H16" s="90">
        <f>'[1]Форма1'!H16</f>
        <v>147208</v>
      </c>
      <c r="I16" s="92">
        <f>'[1]Форма1'!I16</f>
        <v>146253</v>
      </c>
      <c r="J16" s="93">
        <f t="shared" si="1"/>
        <v>0.993512580837998</v>
      </c>
      <c r="K16" s="94"/>
      <c r="L16" s="95"/>
      <c r="M16" s="95"/>
      <c r="N16" s="96" t="e">
        <f t="shared" si="8"/>
        <v>#DIV/0!</v>
      </c>
      <c r="O16" s="97">
        <f>'[1]Форма1'!O16</f>
        <v>8156.397309999993</v>
      </c>
      <c r="P16" s="97">
        <f>'[1]Форма1'!P16</f>
        <v>16784.883879999998</v>
      </c>
      <c r="Q16" s="97">
        <f>'[1]Форма1'!Q16</f>
        <v>15889.486570000005</v>
      </c>
      <c r="R16" s="98">
        <f t="shared" si="2"/>
        <v>0.9466545424799213</v>
      </c>
      <c r="S16" s="99">
        <v>17315</v>
      </c>
      <c r="T16" s="97">
        <v>7274.394410000008</v>
      </c>
      <c r="U16" s="100">
        <f t="shared" si="3"/>
        <v>0.993512580837998</v>
      </c>
      <c r="V16" s="101">
        <f t="shared" si="4"/>
        <v>1.0551544903263066</v>
      </c>
      <c r="W16" s="102">
        <f t="shared" si="5"/>
        <v>0.9466545424799213</v>
      </c>
      <c r="X16" s="103">
        <f t="shared" si="9"/>
        <v>1.1212476049947895</v>
      </c>
    </row>
    <row r="17" spans="1:24" ht="36" customHeight="1">
      <c r="A17" s="105" t="s">
        <v>31</v>
      </c>
      <c r="B17" s="87">
        <f t="shared" si="6"/>
        <v>19628.40747</v>
      </c>
      <c r="C17" s="88">
        <f t="shared" si="7"/>
        <v>103930.19688999999</v>
      </c>
      <c r="D17" s="88">
        <f t="shared" si="7"/>
        <v>102826.78942</v>
      </c>
      <c r="E17" s="89">
        <f t="shared" si="0"/>
        <v>0.9893831869560697</v>
      </c>
      <c r="F17" s="90">
        <f>'[1]Форма1'!F17</f>
        <v>7775</v>
      </c>
      <c r="G17" s="91"/>
      <c r="H17" s="90">
        <f>'[1]Форма1'!H17</f>
        <v>83912</v>
      </c>
      <c r="I17" s="92">
        <f>'[1]Форма1'!I17</f>
        <v>84161</v>
      </c>
      <c r="J17" s="93">
        <f t="shared" si="1"/>
        <v>1.0029673944131947</v>
      </c>
      <c r="K17" s="94"/>
      <c r="L17" s="95"/>
      <c r="M17" s="95"/>
      <c r="N17" s="96" t="e">
        <f t="shared" si="8"/>
        <v>#DIV/0!</v>
      </c>
      <c r="O17" s="97">
        <f>'[1]Форма1'!O17</f>
        <v>11853.407469999998</v>
      </c>
      <c r="P17" s="97">
        <f>'[1]Форма1'!P17</f>
        <v>20018.19689</v>
      </c>
      <c r="Q17" s="97">
        <f>'[1]Форма1'!Q17</f>
        <v>18665.78942</v>
      </c>
      <c r="R17" s="98">
        <f t="shared" si="2"/>
        <v>0.9324410945985057</v>
      </c>
      <c r="S17" s="99">
        <v>8024</v>
      </c>
      <c r="T17" s="97">
        <v>10546.559069999996</v>
      </c>
      <c r="U17" s="100">
        <f t="shared" si="3"/>
        <v>1.0029673944131947</v>
      </c>
      <c r="V17" s="101">
        <f t="shared" si="4"/>
        <v>0.9689680957128615</v>
      </c>
      <c r="W17" s="102">
        <f t="shared" si="5"/>
        <v>0.9324410945985057</v>
      </c>
      <c r="X17" s="103">
        <f t="shared" si="9"/>
        <v>1.1239123008107328</v>
      </c>
    </row>
    <row r="18" spans="1:24" ht="0.75" customHeight="1" thickBot="1">
      <c r="A18" s="106" t="s">
        <v>32</v>
      </c>
      <c r="B18" s="107">
        <f>F18</f>
        <v>0</v>
      </c>
      <c r="C18" s="108">
        <f>H18</f>
        <v>0</v>
      </c>
      <c r="D18" s="108">
        <f>I18</f>
        <v>0</v>
      </c>
      <c r="E18" s="109" t="e">
        <f t="shared" si="0"/>
        <v>#DIV/0!</v>
      </c>
      <c r="F18" s="110"/>
      <c r="G18" s="111"/>
      <c r="H18" s="110"/>
      <c r="I18" s="111"/>
      <c r="J18" s="112" t="e">
        <f t="shared" si="1"/>
        <v>#DIV/0!</v>
      </c>
      <c r="K18" s="113" t="s">
        <v>33</v>
      </c>
      <c r="L18" s="114" t="s">
        <v>33</v>
      </c>
      <c r="M18" s="114" t="s">
        <v>33</v>
      </c>
      <c r="N18" s="115" t="s">
        <v>33</v>
      </c>
      <c r="O18" s="116"/>
      <c r="P18" s="117"/>
      <c r="Q18" s="117" t="s">
        <v>33</v>
      </c>
      <c r="R18" s="115" t="s">
        <v>33</v>
      </c>
      <c r="S18" s="118"/>
      <c r="T18" s="119"/>
      <c r="U18" s="120" t="e">
        <f t="shared" si="3"/>
        <v>#DIV/0!</v>
      </c>
      <c r="V18" s="121" t="e">
        <f t="shared" si="4"/>
        <v>#DIV/0!</v>
      </c>
      <c r="W18" s="122" t="str">
        <f t="shared" si="5"/>
        <v>х</v>
      </c>
      <c r="X18" s="123" t="e">
        <f t="shared" si="9"/>
        <v>#DIV/0!</v>
      </c>
    </row>
    <row r="19" spans="1:24" ht="36" customHeight="1" thickBot="1">
      <c r="A19" s="124" t="s">
        <v>34</v>
      </c>
      <c r="B19" s="125">
        <f>SUM(B20:B46)</f>
        <v>114088.15414128196</v>
      </c>
      <c r="C19" s="125">
        <f>SUM(C20:C46)</f>
        <v>951025.8628770822</v>
      </c>
      <c r="D19" s="125">
        <f>SUM(D20:D46)</f>
        <v>970748.4387900003</v>
      </c>
      <c r="E19" s="126">
        <f t="shared" si="0"/>
        <v>1.0207382119485715</v>
      </c>
      <c r="F19" s="127">
        <f>SUM(F20:F46)</f>
        <v>78550</v>
      </c>
      <c r="G19" s="128">
        <f>SUM(G20:G46)</f>
        <v>0</v>
      </c>
      <c r="H19" s="127">
        <f>SUM(H20:H46)</f>
        <v>597459</v>
      </c>
      <c r="I19" s="127">
        <f>SUM(I20:I46)</f>
        <v>596372</v>
      </c>
      <c r="J19" s="129">
        <f t="shared" si="1"/>
        <v>0.9981806282941591</v>
      </c>
      <c r="K19" s="130">
        <f>SUM(K20:K46)</f>
        <v>0</v>
      </c>
      <c r="L19" s="130">
        <f>SUM(L20:L46)</f>
        <v>0</v>
      </c>
      <c r="M19" s="130">
        <f>SUM(M20:M46)</f>
        <v>0</v>
      </c>
      <c r="N19" s="131" t="e">
        <f>M19/L19</f>
        <v>#DIV/0!</v>
      </c>
      <c r="O19" s="127">
        <f>SUM(O20:O46)</f>
        <v>35538.154141282</v>
      </c>
      <c r="P19" s="127">
        <f>SUM(P20:P46)</f>
        <v>353566.86287708196</v>
      </c>
      <c r="Q19" s="127">
        <f>SUM(Q20:Q46)</f>
        <v>374376.43879</v>
      </c>
      <c r="R19" s="131">
        <f t="shared" si="2"/>
        <v>1.0588561262319216</v>
      </c>
      <c r="S19" s="127">
        <f>SUM(S20:S46)</f>
        <v>77463</v>
      </c>
      <c r="T19" s="127">
        <f>SUM(T20:T46)</f>
        <v>54564.73005420001</v>
      </c>
      <c r="U19" s="129">
        <f t="shared" si="3"/>
        <v>0.9981806282941591</v>
      </c>
      <c r="V19" s="132">
        <f t="shared" si="4"/>
        <v>1.0140325058414985</v>
      </c>
      <c r="W19" s="133">
        <f t="shared" si="5"/>
        <v>1.0588561262319216</v>
      </c>
      <c r="X19" s="134">
        <f t="shared" si="9"/>
        <v>0.6513026657692871</v>
      </c>
    </row>
    <row r="20" spans="1:24" ht="36" customHeight="1">
      <c r="A20" s="135" t="s">
        <v>35</v>
      </c>
      <c r="B20" s="70">
        <f aca="true" t="shared" si="10" ref="B20:B46">F20+K20+O20</f>
        <v>3755.7744259319984</v>
      </c>
      <c r="C20" s="71">
        <f aca="true" t="shared" si="11" ref="C20:D46">H20+L20+P20</f>
        <v>91112.104491732</v>
      </c>
      <c r="D20" s="71">
        <f t="shared" si="11"/>
        <v>92425.23807</v>
      </c>
      <c r="E20" s="136">
        <f t="shared" si="0"/>
        <v>1.0144122845761638</v>
      </c>
      <c r="F20" s="73">
        <f>'[1]Форма1'!F20</f>
        <v>1238</v>
      </c>
      <c r="G20" s="74"/>
      <c r="H20" s="73">
        <f>'[1]Форма1'!H20</f>
        <v>62796</v>
      </c>
      <c r="I20" s="75">
        <f>'[1]Форма1'!I20</f>
        <v>62830</v>
      </c>
      <c r="J20" s="76">
        <f t="shared" si="1"/>
        <v>1.0005414357602396</v>
      </c>
      <c r="K20" s="137"/>
      <c r="L20" s="137"/>
      <c r="M20" s="137"/>
      <c r="N20" s="138" t="e">
        <f>M20/L20</f>
        <v>#DIV/0!</v>
      </c>
      <c r="O20" s="79">
        <f>'[1]Форма1'!O20</f>
        <v>2517.7744259319984</v>
      </c>
      <c r="P20" s="79">
        <f>'[1]Форма1'!P20</f>
        <v>28316.104491732003</v>
      </c>
      <c r="Q20" s="79">
        <f>'[1]Форма1'!Q20</f>
        <v>29595.238070000007</v>
      </c>
      <c r="R20" s="80">
        <f t="shared" si="2"/>
        <v>1.0451733598681097</v>
      </c>
      <c r="S20" s="81">
        <v>1272</v>
      </c>
      <c r="T20" s="139">
        <v>3796.9080041999996</v>
      </c>
      <c r="U20" s="82">
        <f t="shared" si="3"/>
        <v>1.0005414357602396</v>
      </c>
      <c r="V20" s="83">
        <f t="shared" si="4"/>
        <v>0.9732704402515723</v>
      </c>
      <c r="W20" s="84">
        <f t="shared" si="5"/>
        <v>1.0451733598681097</v>
      </c>
      <c r="X20" s="85">
        <f t="shared" si="9"/>
        <v>0.6631117802029781</v>
      </c>
    </row>
    <row r="21" spans="1:24" ht="36" customHeight="1">
      <c r="A21" s="86" t="s">
        <v>36</v>
      </c>
      <c r="B21" s="87">
        <f t="shared" si="10"/>
        <v>2292.6010855000004</v>
      </c>
      <c r="C21" s="88">
        <f t="shared" si="11"/>
        <v>13613.6540855</v>
      </c>
      <c r="D21" s="88">
        <f t="shared" si="11"/>
        <v>13805.415</v>
      </c>
      <c r="E21" s="89">
        <f t="shared" si="0"/>
        <v>1.0140859252993835</v>
      </c>
      <c r="F21" s="90">
        <f>'[1]Форма1'!F21</f>
        <v>1611</v>
      </c>
      <c r="G21" s="91"/>
      <c r="H21" s="90">
        <f>'[1]Форма1'!H21</f>
        <v>7766</v>
      </c>
      <c r="I21" s="92">
        <f>'[1]Форма1'!I21</f>
        <v>7769</v>
      </c>
      <c r="J21" s="93">
        <f t="shared" si="1"/>
        <v>1.0003862992531547</v>
      </c>
      <c r="K21" s="140"/>
      <c r="L21" s="140"/>
      <c r="M21" s="140"/>
      <c r="N21" s="141" t="e">
        <f>M21/L21</f>
        <v>#DIV/0!</v>
      </c>
      <c r="O21" s="97">
        <f>'[1]Форма1'!O21</f>
        <v>681.6010855000002</v>
      </c>
      <c r="P21" s="97">
        <f>'[1]Форма1'!P21</f>
        <v>5847.6540855</v>
      </c>
      <c r="Q21" s="97">
        <f>'[1]Форма1'!Q21</f>
        <v>6036.415</v>
      </c>
      <c r="R21" s="98">
        <f t="shared" si="2"/>
        <v>1.0322797675341393</v>
      </c>
      <c r="S21" s="99">
        <v>1614</v>
      </c>
      <c r="T21" s="142">
        <v>870.362</v>
      </c>
      <c r="U21" s="100">
        <f t="shared" si="3"/>
        <v>1.0003862992531547</v>
      </c>
      <c r="V21" s="101">
        <f t="shared" si="4"/>
        <v>0.9981412639405205</v>
      </c>
      <c r="W21" s="102">
        <f t="shared" si="5"/>
        <v>1.0322797675341393</v>
      </c>
      <c r="X21" s="103">
        <f t="shared" si="9"/>
        <v>0.7831236721042512</v>
      </c>
    </row>
    <row r="22" spans="1:24" ht="36" customHeight="1">
      <c r="A22" s="86" t="s">
        <v>37</v>
      </c>
      <c r="B22" s="87">
        <f t="shared" si="10"/>
        <v>712.8851228000005</v>
      </c>
      <c r="C22" s="88">
        <f t="shared" si="11"/>
        <v>11396.8971228</v>
      </c>
      <c r="D22" s="88">
        <f t="shared" si="11"/>
        <v>11551.456</v>
      </c>
      <c r="E22" s="89">
        <f t="shared" si="0"/>
        <v>1.013561487441244</v>
      </c>
      <c r="F22" s="90">
        <f>'[1]Форма1'!F22</f>
        <v>490</v>
      </c>
      <c r="G22" s="91"/>
      <c r="H22" s="90">
        <f>'[1]Форма1'!H22</f>
        <v>7910</v>
      </c>
      <c r="I22" s="92">
        <f>'[1]Форма1'!I22</f>
        <v>7869</v>
      </c>
      <c r="J22" s="93">
        <f t="shared" si="1"/>
        <v>0.9948166877370417</v>
      </c>
      <c r="K22" s="140"/>
      <c r="L22" s="140"/>
      <c r="M22" s="140"/>
      <c r="N22" s="141" t="e">
        <f>M22/L22</f>
        <v>#DIV/0!</v>
      </c>
      <c r="O22" s="97">
        <f>'[1]Форма1'!O22</f>
        <v>222.88512280000052</v>
      </c>
      <c r="P22" s="97">
        <f>'[1]Форма1'!P22</f>
        <v>3486.8971227999996</v>
      </c>
      <c r="Q22" s="97">
        <f>'[1]Форма1'!Q22</f>
        <v>3682.456</v>
      </c>
      <c r="R22" s="98">
        <f t="shared" si="2"/>
        <v>1.0560839251382803</v>
      </c>
      <c r="S22" s="99">
        <v>449</v>
      </c>
      <c r="T22" s="142">
        <v>418.4440000000001</v>
      </c>
      <c r="U22" s="100">
        <f t="shared" si="3"/>
        <v>0.9948166877370417</v>
      </c>
      <c r="V22" s="101">
        <f t="shared" si="4"/>
        <v>1.0913140311804008</v>
      </c>
      <c r="W22" s="102">
        <f t="shared" si="5"/>
        <v>1.0560839251382803</v>
      </c>
      <c r="X22" s="103">
        <f t="shared" si="9"/>
        <v>0.5326522134383584</v>
      </c>
    </row>
    <row r="23" spans="1:24" ht="36" customHeight="1">
      <c r="A23" s="86" t="s">
        <v>38</v>
      </c>
      <c r="B23" s="87">
        <f t="shared" si="10"/>
        <v>4026.765459340001</v>
      </c>
      <c r="C23" s="88">
        <f t="shared" si="11"/>
        <v>29071.241629340002</v>
      </c>
      <c r="D23" s="88">
        <f t="shared" si="11"/>
        <v>30305.745170000002</v>
      </c>
      <c r="E23" s="89">
        <f t="shared" si="0"/>
        <v>1.0424647683232795</v>
      </c>
      <c r="F23" s="90">
        <f>'[1]Форма1'!F23</f>
        <v>2989</v>
      </c>
      <c r="G23" s="91"/>
      <c r="H23" s="90">
        <f>'[1]Форма1'!H23</f>
        <v>16750</v>
      </c>
      <c r="I23" s="92">
        <f>'[1]Форма1'!I23</f>
        <v>16723</v>
      </c>
      <c r="J23" s="93">
        <f t="shared" si="1"/>
        <v>0.9983880597014926</v>
      </c>
      <c r="K23" s="140"/>
      <c r="L23" s="140"/>
      <c r="M23" s="140"/>
      <c r="N23" s="141" t="e">
        <f aca="true" t="shared" si="12" ref="N23:N46">M23/L23</f>
        <v>#DIV/0!</v>
      </c>
      <c r="O23" s="97">
        <f>'[1]Форма1'!O23</f>
        <v>1037.7654593400014</v>
      </c>
      <c r="P23" s="97">
        <f>'[1]Форма1'!P23</f>
        <v>12321.24162934</v>
      </c>
      <c r="Q23" s="97">
        <f>'[1]Форма1'!Q23</f>
        <v>13582.745170000002</v>
      </c>
      <c r="R23" s="98">
        <f t="shared" si="2"/>
        <v>1.1023844494418518</v>
      </c>
      <c r="S23" s="99">
        <v>2962</v>
      </c>
      <c r="T23" s="142">
        <v>2299.2690000000002</v>
      </c>
      <c r="U23" s="100">
        <f t="shared" si="3"/>
        <v>0.9983880597014926</v>
      </c>
      <c r="V23" s="101">
        <f t="shared" si="4"/>
        <v>1.0091154625253207</v>
      </c>
      <c r="W23" s="102">
        <f t="shared" si="5"/>
        <v>1.1023844494418518</v>
      </c>
      <c r="X23" s="103">
        <f t="shared" si="9"/>
        <v>0.4513458231029085</v>
      </c>
    </row>
    <row r="24" spans="1:24" ht="36" customHeight="1">
      <c r="A24" s="86" t="s">
        <v>39</v>
      </c>
      <c r="B24" s="87">
        <f t="shared" si="10"/>
        <v>1800.1265764100015</v>
      </c>
      <c r="C24" s="88">
        <f t="shared" si="11"/>
        <v>12866.12857641</v>
      </c>
      <c r="D24" s="88">
        <f t="shared" si="11"/>
        <v>12941.419</v>
      </c>
      <c r="E24" s="89">
        <f t="shared" si="0"/>
        <v>1.0058518320521097</v>
      </c>
      <c r="F24" s="90">
        <f>'[1]Форма1'!F24</f>
        <v>1025</v>
      </c>
      <c r="G24" s="91"/>
      <c r="H24" s="90">
        <f>'[1]Форма1'!H24</f>
        <v>7104</v>
      </c>
      <c r="I24" s="92">
        <f>'[1]Форма1'!I24</f>
        <v>7077</v>
      </c>
      <c r="J24" s="93">
        <f t="shared" si="1"/>
        <v>0.9961993243243243</v>
      </c>
      <c r="K24" s="140"/>
      <c r="L24" s="140"/>
      <c r="M24" s="140"/>
      <c r="N24" s="141" t="e">
        <f t="shared" si="12"/>
        <v>#DIV/0!</v>
      </c>
      <c r="O24" s="97">
        <f>'[1]Форма1'!O24</f>
        <v>775.1265764100015</v>
      </c>
      <c r="P24" s="97">
        <f>'[1]Форма1'!P24</f>
        <v>5762.12857641</v>
      </c>
      <c r="Q24" s="97">
        <f>'[1]Форма1'!Q24</f>
        <v>5864.419</v>
      </c>
      <c r="R24" s="98">
        <f t="shared" si="2"/>
        <v>1.0177521938696013</v>
      </c>
      <c r="S24" s="99">
        <v>998</v>
      </c>
      <c r="T24" s="142">
        <v>877.4170000000001</v>
      </c>
      <c r="U24" s="100">
        <f t="shared" si="3"/>
        <v>0.9961993243243243</v>
      </c>
      <c r="V24" s="101">
        <f t="shared" si="4"/>
        <v>1.0270541082164328</v>
      </c>
      <c r="W24" s="102">
        <f t="shared" si="5"/>
        <v>1.0177521938696013</v>
      </c>
      <c r="X24" s="103">
        <f t="shared" si="9"/>
        <v>0.8834186896424406</v>
      </c>
    </row>
    <row r="25" spans="1:24" ht="36" customHeight="1">
      <c r="A25" s="86" t="s">
        <v>40</v>
      </c>
      <c r="B25" s="87">
        <f t="shared" si="10"/>
        <v>2789.82203534</v>
      </c>
      <c r="C25" s="88">
        <f t="shared" si="11"/>
        <v>31736.16358534</v>
      </c>
      <c r="D25" s="88">
        <f t="shared" si="11"/>
        <v>32367.55955</v>
      </c>
      <c r="E25" s="89">
        <f t="shared" si="0"/>
        <v>1.0198951572379613</v>
      </c>
      <c r="F25" s="90">
        <f>'[1]Форма1'!F25</f>
        <v>1626</v>
      </c>
      <c r="G25" s="91"/>
      <c r="H25" s="90">
        <f>'[1]Форма1'!H25</f>
        <v>19714</v>
      </c>
      <c r="I25" s="92">
        <f>'[1]Форма1'!I25</f>
        <v>19657</v>
      </c>
      <c r="J25" s="93">
        <f t="shared" si="1"/>
        <v>0.997108653748605</v>
      </c>
      <c r="K25" s="140"/>
      <c r="L25" s="140"/>
      <c r="M25" s="140"/>
      <c r="N25" s="141" t="e">
        <f t="shared" si="12"/>
        <v>#DIV/0!</v>
      </c>
      <c r="O25" s="97">
        <f>'[1]Форма1'!O25</f>
        <v>1163.82203534</v>
      </c>
      <c r="P25" s="97">
        <f>'[1]Форма1'!P25</f>
        <v>12022.16358534</v>
      </c>
      <c r="Q25" s="97">
        <f>'[1]Форма1'!Q25</f>
        <v>12710.559550000002</v>
      </c>
      <c r="R25" s="98">
        <f t="shared" si="2"/>
        <v>1.0572605720903216</v>
      </c>
      <c r="S25" s="99">
        <v>1569</v>
      </c>
      <c r="T25" s="142">
        <v>1852.2180000000003</v>
      </c>
      <c r="U25" s="100">
        <f t="shared" si="3"/>
        <v>0.997108653748605</v>
      </c>
      <c r="V25" s="101">
        <f t="shared" si="4"/>
        <v>1.0363288718929253</v>
      </c>
      <c r="W25" s="102">
        <f t="shared" si="5"/>
        <v>1.0572605720903216</v>
      </c>
      <c r="X25" s="103">
        <f t="shared" si="9"/>
        <v>0.6283396637652802</v>
      </c>
    </row>
    <row r="26" spans="1:24" ht="36" customHeight="1">
      <c r="A26" s="105" t="s">
        <v>41</v>
      </c>
      <c r="B26" s="87">
        <f t="shared" si="10"/>
        <v>1943.9292014400007</v>
      </c>
      <c r="C26" s="88">
        <f t="shared" si="11"/>
        <v>14639.79020144</v>
      </c>
      <c r="D26" s="88">
        <f t="shared" si="11"/>
        <v>14601.7</v>
      </c>
      <c r="E26" s="96">
        <f t="shared" si="0"/>
        <v>0.9973981729986641</v>
      </c>
      <c r="F26" s="90">
        <f>'[1]Форма1'!F26</f>
        <v>1503</v>
      </c>
      <c r="G26" s="91"/>
      <c r="H26" s="90">
        <f>'[1]Форма1'!H26</f>
        <v>10587</v>
      </c>
      <c r="I26" s="92">
        <f>'[1]Форма1'!I26</f>
        <v>10501</v>
      </c>
      <c r="J26" s="93">
        <f t="shared" si="1"/>
        <v>0.9918768300746198</v>
      </c>
      <c r="K26" s="140"/>
      <c r="L26" s="140"/>
      <c r="M26" s="140"/>
      <c r="N26" s="141" t="e">
        <f t="shared" si="12"/>
        <v>#DIV/0!</v>
      </c>
      <c r="O26" s="97">
        <f>'[1]Форма1'!O26</f>
        <v>440.9292014400006</v>
      </c>
      <c r="P26" s="97">
        <f>'[1]Форма1'!P26</f>
        <v>4052.7902014400006</v>
      </c>
      <c r="Q26" s="97">
        <f>'[1]Форма1'!Q26</f>
        <v>4100.7</v>
      </c>
      <c r="R26" s="98">
        <f t="shared" si="2"/>
        <v>1.0118214356477115</v>
      </c>
      <c r="S26" s="99">
        <v>1417</v>
      </c>
      <c r="T26" s="142">
        <v>488.8390000000001</v>
      </c>
      <c r="U26" s="100">
        <f t="shared" si="3"/>
        <v>0.9918768300746198</v>
      </c>
      <c r="V26" s="101">
        <f t="shared" si="4"/>
        <v>1.0606916019760055</v>
      </c>
      <c r="W26" s="102">
        <f t="shared" si="5"/>
        <v>1.0118214356477115</v>
      </c>
      <c r="X26" s="103">
        <f t="shared" si="9"/>
        <v>0.9019926835624827</v>
      </c>
    </row>
    <row r="27" spans="1:24" ht="36" customHeight="1">
      <c r="A27" s="105" t="s">
        <v>42</v>
      </c>
      <c r="B27" s="87">
        <f t="shared" si="10"/>
        <v>6836.915886849999</v>
      </c>
      <c r="C27" s="88">
        <f t="shared" si="11"/>
        <v>38812.993386849994</v>
      </c>
      <c r="D27" s="88">
        <f t="shared" si="11"/>
        <v>39317.6195</v>
      </c>
      <c r="E27" s="96">
        <f t="shared" si="0"/>
        <v>1.0130014737106305</v>
      </c>
      <c r="F27" s="90">
        <f>'[1]Форма1'!F27</f>
        <v>5486</v>
      </c>
      <c r="G27" s="91"/>
      <c r="H27" s="90">
        <f>'[1]Форма1'!H27</f>
        <v>27878</v>
      </c>
      <c r="I27" s="92">
        <f>'[1]Форма1'!I27</f>
        <v>27986</v>
      </c>
      <c r="J27" s="93">
        <f t="shared" si="1"/>
        <v>1.0038740225267235</v>
      </c>
      <c r="K27" s="140"/>
      <c r="L27" s="140"/>
      <c r="M27" s="140"/>
      <c r="N27" s="141" t="e">
        <f t="shared" si="12"/>
        <v>#DIV/0!</v>
      </c>
      <c r="O27" s="97">
        <f>'[1]Форма1'!O27</f>
        <v>1350.915886849999</v>
      </c>
      <c r="P27" s="97">
        <f>'[1]Форма1'!P27</f>
        <v>10934.993386849997</v>
      </c>
      <c r="Q27" s="97">
        <f>'[1]Форма1'!Q27</f>
        <v>11331.6195</v>
      </c>
      <c r="R27" s="98">
        <f t="shared" si="2"/>
        <v>1.036271271423627</v>
      </c>
      <c r="S27" s="99">
        <v>5594</v>
      </c>
      <c r="T27" s="142">
        <v>1747.542</v>
      </c>
      <c r="U27" s="100">
        <f t="shared" si="3"/>
        <v>1.0038740225267235</v>
      </c>
      <c r="V27" s="101">
        <f t="shared" si="4"/>
        <v>0.9806936002860207</v>
      </c>
      <c r="W27" s="102">
        <f t="shared" si="5"/>
        <v>1.036271271423627</v>
      </c>
      <c r="X27" s="103">
        <f t="shared" si="9"/>
        <v>0.7730377220404425</v>
      </c>
    </row>
    <row r="28" spans="1:24" ht="36" customHeight="1">
      <c r="A28" s="143" t="s">
        <v>43</v>
      </c>
      <c r="B28" s="144">
        <f t="shared" si="10"/>
        <v>1249.577186430002</v>
      </c>
      <c r="C28" s="145">
        <f t="shared" si="11"/>
        <v>14665.05918643</v>
      </c>
      <c r="D28" s="145">
        <f t="shared" si="11"/>
        <v>14771.973999999997</v>
      </c>
      <c r="E28" s="146">
        <f t="shared" si="0"/>
        <v>1.0072904454193357</v>
      </c>
      <c r="F28" s="147">
        <f>'[1]Форма1'!F28</f>
        <v>290</v>
      </c>
      <c r="G28" s="148"/>
      <c r="H28" s="147">
        <f>'[1]Форма1'!H28</f>
        <v>5900</v>
      </c>
      <c r="I28" s="149">
        <f>'[1]Форма1'!I28</f>
        <v>5873</v>
      </c>
      <c r="J28" s="150">
        <f t="shared" si="1"/>
        <v>0.9954237288135593</v>
      </c>
      <c r="K28" s="148"/>
      <c r="L28" s="148"/>
      <c r="M28" s="148"/>
      <c r="N28" s="104" t="e">
        <f t="shared" si="12"/>
        <v>#DIV/0!</v>
      </c>
      <c r="O28" s="151">
        <f>'[1]Форма1'!O28</f>
        <v>959.577186430002</v>
      </c>
      <c r="P28" s="151">
        <f>'[1]Форма1'!P28</f>
        <v>8765.05918643</v>
      </c>
      <c r="Q28" s="151">
        <f>'[1]Форма1'!Q28</f>
        <v>8898.973999999997</v>
      </c>
      <c r="R28" s="146">
        <f t="shared" si="2"/>
        <v>1.0152782554825552</v>
      </c>
      <c r="S28" s="151">
        <v>263</v>
      </c>
      <c r="T28" s="151">
        <v>1093.492</v>
      </c>
      <c r="U28" s="152">
        <f t="shared" si="3"/>
        <v>0.9954237288135593</v>
      </c>
      <c r="V28" s="153">
        <f t="shared" si="4"/>
        <v>1.102661596958175</v>
      </c>
      <c r="W28" s="104">
        <f t="shared" si="5"/>
        <v>1.0152782554825552</v>
      </c>
      <c r="X28" s="154">
        <f t="shared" si="9"/>
        <v>0.8775347112095946</v>
      </c>
    </row>
    <row r="29" spans="1:24" s="160" customFormat="1" ht="36" customHeight="1">
      <c r="A29" s="155" t="s">
        <v>44</v>
      </c>
      <c r="B29" s="95">
        <f t="shared" si="10"/>
        <v>14536.79716602999</v>
      </c>
      <c r="C29" s="156">
        <f t="shared" si="11"/>
        <v>101247.89816603</v>
      </c>
      <c r="D29" s="156">
        <f t="shared" si="11"/>
        <v>104966.602</v>
      </c>
      <c r="E29" s="98">
        <f t="shared" si="0"/>
        <v>1.0367287015466922</v>
      </c>
      <c r="F29" s="90">
        <f>'[1]Форма1'!F29</f>
        <v>8791</v>
      </c>
      <c r="G29" s="140"/>
      <c r="H29" s="90">
        <f>'[1]Форма1'!H29</f>
        <v>61635</v>
      </c>
      <c r="I29" s="92">
        <f>'[1]Форма1'!I29</f>
        <v>60206</v>
      </c>
      <c r="J29" s="93">
        <f t="shared" si="1"/>
        <v>0.9768151212784943</v>
      </c>
      <c r="K29" s="140"/>
      <c r="L29" s="140"/>
      <c r="M29" s="140"/>
      <c r="N29" s="141" t="e">
        <f t="shared" si="12"/>
        <v>#DIV/0!</v>
      </c>
      <c r="O29" s="157">
        <f>'[1]Форма1'!O29</f>
        <v>5745.79716602999</v>
      </c>
      <c r="P29" s="157">
        <f>'[1]Форма1'!P29</f>
        <v>39612.89816603</v>
      </c>
      <c r="Q29" s="157">
        <f>'[1]Форма1'!Q29</f>
        <v>44760.602</v>
      </c>
      <c r="R29" s="98">
        <f t="shared" si="2"/>
        <v>1.1299501948177175</v>
      </c>
      <c r="S29" s="157">
        <v>7362</v>
      </c>
      <c r="T29" s="157">
        <f>10840.501+29</f>
        <v>10869.501</v>
      </c>
      <c r="U29" s="100">
        <f t="shared" si="3"/>
        <v>0.9768151212784943</v>
      </c>
      <c r="V29" s="158">
        <f t="shared" si="4"/>
        <v>1.1941048628090194</v>
      </c>
      <c r="W29" s="141">
        <f t="shared" si="5"/>
        <v>1.1299501948177175</v>
      </c>
      <c r="X29" s="159">
        <f t="shared" si="9"/>
        <v>0.5286164623408186</v>
      </c>
    </row>
    <row r="30" spans="1:24" ht="36" customHeight="1">
      <c r="A30" s="105" t="s">
        <v>45</v>
      </c>
      <c r="B30" s="87">
        <f t="shared" si="10"/>
        <v>1753.2635065800007</v>
      </c>
      <c r="C30" s="88">
        <f t="shared" si="11"/>
        <v>9613.95707658</v>
      </c>
      <c r="D30" s="88">
        <f t="shared" si="11"/>
        <v>9822.147570000001</v>
      </c>
      <c r="E30" s="96">
        <f t="shared" si="0"/>
        <v>1.0216550263082786</v>
      </c>
      <c r="F30" s="90">
        <f>'[1]Форма1'!F30</f>
        <v>1531</v>
      </c>
      <c r="G30" s="91"/>
      <c r="H30" s="90">
        <f>'[1]Форма1'!H30</f>
        <v>5168</v>
      </c>
      <c r="I30" s="92">
        <f>'[1]Форма1'!I30</f>
        <v>5150</v>
      </c>
      <c r="J30" s="93">
        <f t="shared" si="1"/>
        <v>0.996517027863777</v>
      </c>
      <c r="K30" s="140"/>
      <c r="L30" s="140"/>
      <c r="M30" s="140"/>
      <c r="N30" s="141" t="e">
        <f t="shared" si="12"/>
        <v>#DIV/0!</v>
      </c>
      <c r="O30" s="97">
        <f>'[1]Форма1'!O30</f>
        <v>222.26350658000067</v>
      </c>
      <c r="P30" s="97">
        <f>'[1]Форма1'!P30</f>
        <v>4445.95707658</v>
      </c>
      <c r="Q30" s="97">
        <f>'[1]Форма1'!Q30</f>
        <v>4672.14757</v>
      </c>
      <c r="R30" s="98">
        <f t="shared" si="2"/>
        <v>1.0508755459227228</v>
      </c>
      <c r="S30" s="99">
        <v>1513</v>
      </c>
      <c r="T30" s="142">
        <v>448.454</v>
      </c>
      <c r="U30" s="100">
        <f t="shared" si="3"/>
        <v>0.996517027863777</v>
      </c>
      <c r="V30" s="101">
        <f t="shared" si="4"/>
        <v>1.0118968935888963</v>
      </c>
      <c r="W30" s="102">
        <f t="shared" si="5"/>
        <v>1.0508755459227228</v>
      </c>
      <c r="X30" s="103">
        <f t="shared" si="9"/>
        <v>0.4956216391870753</v>
      </c>
    </row>
    <row r="31" spans="1:24" ht="36" customHeight="1">
      <c r="A31" s="105" t="s">
        <v>46</v>
      </c>
      <c r="B31" s="87">
        <f t="shared" si="10"/>
        <v>6453.48230172</v>
      </c>
      <c r="C31" s="88">
        <f t="shared" si="11"/>
        <v>71847.36018172</v>
      </c>
      <c r="D31" s="88">
        <f t="shared" si="11"/>
        <v>72881.06388</v>
      </c>
      <c r="E31" s="96">
        <f t="shared" si="0"/>
        <v>1.0143874972673388</v>
      </c>
      <c r="F31" s="90">
        <f>'[1]Форма1'!F31</f>
        <v>4477</v>
      </c>
      <c r="G31" s="91"/>
      <c r="H31" s="90">
        <f>'[1]Форма1'!H31</f>
        <v>45987</v>
      </c>
      <c r="I31" s="92">
        <f>'[1]Форма1'!I31</f>
        <v>46271</v>
      </c>
      <c r="J31" s="93">
        <f t="shared" si="1"/>
        <v>1.006175658338226</v>
      </c>
      <c r="K31" s="140"/>
      <c r="L31" s="140"/>
      <c r="M31" s="140"/>
      <c r="N31" s="141" t="e">
        <f t="shared" si="12"/>
        <v>#DIV/0!</v>
      </c>
      <c r="O31" s="97">
        <f>'[1]Форма1'!O31</f>
        <v>1976.4823017199997</v>
      </c>
      <c r="P31" s="97">
        <f>'[1]Форма1'!P31</f>
        <v>25860.360181720003</v>
      </c>
      <c r="Q31" s="97">
        <f>'[1]Форма1'!Q31</f>
        <v>26610.06388</v>
      </c>
      <c r="R31" s="98">
        <f t="shared" si="2"/>
        <v>1.028990458485955</v>
      </c>
      <c r="S31" s="99">
        <v>4761</v>
      </c>
      <c r="T31" s="142">
        <v>2726.1859999999997</v>
      </c>
      <c r="U31" s="100">
        <f t="shared" si="3"/>
        <v>1.006175658338226</v>
      </c>
      <c r="V31" s="101">
        <f t="shared" si="4"/>
        <v>0.9403486662465869</v>
      </c>
      <c r="W31" s="102">
        <f t="shared" si="5"/>
        <v>1.028990458485955</v>
      </c>
      <c r="X31" s="103">
        <f t="shared" si="9"/>
        <v>0.7249990652582031</v>
      </c>
    </row>
    <row r="32" spans="1:24" ht="36" customHeight="1">
      <c r="A32" s="155" t="s">
        <v>47</v>
      </c>
      <c r="B32" s="95">
        <f t="shared" si="10"/>
        <v>6416.435627310001</v>
      </c>
      <c r="C32" s="156">
        <f t="shared" si="11"/>
        <v>23586.57362731</v>
      </c>
      <c r="D32" s="156">
        <f t="shared" si="11"/>
        <v>24146.239</v>
      </c>
      <c r="E32" s="98">
        <f t="shared" si="0"/>
        <v>1.0237281337057784</v>
      </c>
      <c r="F32" s="90">
        <f>'[1]Форма1'!F32</f>
        <v>5498</v>
      </c>
      <c r="G32" s="140"/>
      <c r="H32" s="90">
        <f>'[1]Форма1'!H32</f>
        <v>14194</v>
      </c>
      <c r="I32" s="92">
        <f>'[1]Форма1'!I32</f>
        <v>14228</v>
      </c>
      <c r="J32" s="93">
        <f t="shared" si="1"/>
        <v>1.0023953783288713</v>
      </c>
      <c r="K32" s="140"/>
      <c r="L32" s="140"/>
      <c r="M32" s="140"/>
      <c r="N32" s="141" t="e">
        <f t="shared" si="12"/>
        <v>#DIV/0!</v>
      </c>
      <c r="O32" s="157">
        <f>'[1]Форма1'!O32</f>
        <v>918.4356273100015</v>
      </c>
      <c r="P32" s="157">
        <f>'[1]Форма1'!P32</f>
        <v>9392.573627310001</v>
      </c>
      <c r="Q32" s="157">
        <f>'[1]Форма1'!Q32</f>
        <v>9918.239000000001</v>
      </c>
      <c r="R32" s="98">
        <f t="shared" si="2"/>
        <v>1.0559660635676644</v>
      </c>
      <c r="S32" s="157">
        <v>5532</v>
      </c>
      <c r="T32" s="157">
        <v>1444.101</v>
      </c>
      <c r="U32" s="100">
        <f t="shared" si="3"/>
        <v>1.0023953783288713</v>
      </c>
      <c r="V32" s="158">
        <f t="shared" si="4"/>
        <v>0.9938539407086044</v>
      </c>
      <c r="W32" s="141">
        <f t="shared" si="5"/>
        <v>1.0559660635676644</v>
      </c>
      <c r="X32" s="159">
        <f t="shared" si="9"/>
        <v>0.6359912688309207</v>
      </c>
    </row>
    <row r="33" spans="1:24" ht="36" customHeight="1">
      <c r="A33" s="105" t="s">
        <v>48</v>
      </c>
      <c r="B33" s="87">
        <f t="shared" si="10"/>
        <v>1654.6004150799986</v>
      </c>
      <c r="C33" s="88">
        <f t="shared" si="11"/>
        <v>12570.21141508</v>
      </c>
      <c r="D33" s="88">
        <f t="shared" si="11"/>
        <v>12680.130000000001</v>
      </c>
      <c r="E33" s="96">
        <f t="shared" si="0"/>
        <v>1.0087443704238845</v>
      </c>
      <c r="F33" s="90">
        <f>'[1]Форма1'!F33</f>
        <v>964</v>
      </c>
      <c r="G33" s="91"/>
      <c r="H33" s="90">
        <f>'[1]Форма1'!H33</f>
        <v>6682</v>
      </c>
      <c r="I33" s="92">
        <f>'[1]Форма1'!I33</f>
        <v>6644</v>
      </c>
      <c r="J33" s="93">
        <f t="shared" si="1"/>
        <v>0.9943130799161928</v>
      </c>
      <c r="K33" s="140"/>
      <c r="L33" s="140"/>
      <c r="M33" s="140"/>
      <c r="N33" s="141" t="e">
        <f t="shared" si="12"/>
        <v>#DIV/0!</v>
      </c>
      <c r="O33" s="97">
        <f>'[1]Форма1'!O33</f>
        <v>690.6004150799986</v>
      </c>
      <c r="P33" s="97">
        <f>'[1]Форма1'!P33</f>
        <v>5888.21141508</v>
      </c>
      <c r="Q33" s="97">
        <f>'[1]Форма1'!Q33</f>
        <v>6036.13</v>
      </c>
      <c r="R33" s="98">
        <f t="shared" si="2"/>
        <v>1.0251211402737974</v>
      </c>
      <c r="S33" s="99">
        <v>926</v>
      </c>
      <c r="T33" s="142">
        <v>838.5190000000001</v>
      </c>
      <c r="U33" s="100">
        <f t="shared" si="3"/>
        <v>0.9943130799161928</v>
      </c>
      <c r="V33" s="101">
        <f t="shared" si="4"/>
        <v>1.041036717062635</v>
      </c>
      <c r="W33" s="102">
        <f t="shared" si="5"/>
        <v>1.0251211402737974</v>
      </c>
      <c r="X33" s="103">
        <f t="shared" si="9"/>
        <v>0.8235954284637539</v>
      </c>
    </row>
    <row r="34" spans="1:24" ht="36" customHeight="1">
      <c r="A34" s="105" t="s">
        <v>49</v>
      </c>
      <c r="B34" s="87">
        <f t="shared" si="10"/>
        <v>962.888636689999</v>
      </c>
      <c r="C34" s="88">
        <f t="shared" si="11"/>
        <v>20731.82281669</v>
      </c>
      <c r="D34" s="88">
        <f t="shared" si="11"/>
        <v>21422.77183</v>
      </c>
      <c r="E34" s="96">
        <f t="shared" si="0"/>
        <v>1.033327943202069</v>
      </c>
      <c r="F34" s="90">
        <f>'[1]Форма1'!F34</f>
        <v>1005</v>
      </c>
      <c r="G34" s="91"/>
      <c r="H34" s="90">
        <f>'[1]Форма1'!H34</f>
        <v>13360</v>
      </c>
      <c r="I34" s="92">
        <f>'[1]Форма1'!I34</f>
        <v>13365</v>
      </c>
      <c r="J34" s="93">
        <f t="shared" si="1"/>
        <v>1.000374251497006</v>
      </c>
      <c r="K34" s="140"/>
      <c r="L34" s="140"/>
      <c r="M34" s="140"/>
      <c r="N34" s="141" t="e">
        <f t="shared" si="12"/>
        <v>#DIV/0!</v>
      </c>
      <c r="O34" s="97">
        <f>'[1]Форма1'!O34</f>
        <v>-42.11136331000099</v>
      </c>
      <c r="P34" s="97">
        <f>'[1]Форма1'!P34</f>
        <v>7371.822816690001</v>
      </c>
      <c r="Q34" s="97">
        <f>'[1]Форма1'!Q34</f>
        <v>8057.7718300000015</v>
      </c>
      <c r="R34" s="98">
        <f t="shared" si="2"/>
        <v>1.0930501221159297</v>
      </c>
      <c r="S34" s="99">
        <v>1010</v>
      </c>
      <c r="T34" s="142">
        <v>643.8376499999999</v>
      </c>
      <c r="U34" s="100">
        <f t="shared" si="3"/>
        <v>1.000374251497006</v>
      </c>
      <c r="V34" s="101">
        <f t="shared" si="4"/>
        <v>0.995049504950495</v>
      </c>
      <c r="W34" s="102">
        <f t="shared" si="5"/>
        <v>1.0930501221159297</v>
      </c>
      <c r="X34" s="103">
        <f t="shared" si="9"/>
        <v>-0.06540680451042431</v>
      </c>
    </row>
    <row r="35" spans="1:24" ht="36" customHeight="1">
      <c r="A35" s="105" t="s">
        <v>50</v>
      </c>
      <c r="B35" s="87">
        <f t="shared" si="10"/>
        <v>796.7689437400004</v>
      </c>
      <c r="C35" s="88">
        <f t="shared" si="11"/>
        <v>5583.98339374</v>
      </c>
      <c r="D35" s="88">
        <f t="shared" si="11"/>
        <v>5637.57045</v>
      </c>
      <c r="E35" s="96">
        <f t="shared" si="0"/>
        <v>1.0095965644024076</v>
      </c>
      <c r="F35" s="90">
        <f>'[1]Форма1'!F35</f>
        <v>559</v>
      </c>
      <c r="G35" s="91"/>
      <c r="H35" s="90">
        <f>'[1]Форма1'!H35</f>
        <v>3075</v>
      </c>
      <c r="I35" s="92">
        <f>'[1]Форма1'!I35</f>
        <v>3072</v>
      </c>
      <c r="J35" s="93">
        <f t="shared" si="1"/>
        <v>0.9990243902439024</v>
      </c>
      <c r="K35" s="140"/>
      <c r="L35" s="140"/>
      <c r="M35" s="140"/>
      <c r="N35" s="141" t="e">
        <f t="shared" si="12"/>
        <v>#DIV/0!</v>
      </c>
      <c r="O35" s="97">
        <f>'[1]Форма1'!O35</f>
        <v>237.76894374000034</v>
      </c>
      <c r="P35" s="97">
        <f>'[1]Форма1'!P35</f>
        <v>2508.9833937400003</v>
      </c>
      <c r="Q35" s="97">
        <f>'[1]Форма1'!Q35</f>
        <v>2565.57045</v>
      </c>
      <c r="R35" s="98">
        <f t="shared" si="2"/>
        <v>1.022553778714194</v>
      </c>
      <c r="S35" s="99">
        <v>556</v>
      </c>
      <c r="T35" s="142">
        <v>294.35599999999994</v>
      </c>
      <c r="U35" s="100">
        <f t="shared" si="3"/>
        <v>0.9990243902439024</v>
      </c>
      <c r="V35" s="101">
        <f t="shared" si="4"/>
        <v>1.0053956834532374</v>
      </c>
      <c r="W35" s="102">
        <f t="shared" si="5"/>
        <v>1.022553778714194</v>
      </c>
      <c r="X35" s="103">
        <f t="shared" si="9"/>
        <v>0.8077598001739403</v>
      </c>
    </row>
    <row r="36" spans="1:24" ht="36" customHeight="1">
      <c r="A36" s="105" t="s">
        <v>51</v>
      </c>
      <c r="B36" s="87">
        <f t="shared" si="10"/>
        <v>2074.081671160001</v>
      </c>
      <c r="C36" s="88">
        <f t="shared" si="11"/>
        <v>47904.74332116</v>
      </c>
      <c r="D36" s="88">
        <f t="shared" si="11"/>
        <v>48443.160619999995</v>
      </c>
      <c r="E36" s="96">
        <f t="shared" si="0"/>
        <v>1.0112393316718216</v>
      </c>
      <c r="F36" s="90">
        <f>'[1]Форма1'!F36</f>
        <v>807</v>
      </c>
      <c r="G36" s="91"/>
      <c r="H36" s="90">
        <f>'[1]Форма1'!H36</f>
        <v>32517</v>
      </c>
      <c r="I36" s="92">
        <f>'[1]Форма1'!I36</f>
        <v>32510</v>
      </c>
      <c r="J36" s="93">
        <f t="shared" si="1"/>
        <v>0.9997847279884369</v>
      </c>
      <c r="K36" s="140"/>
      <c r="L36" s="140"/>
      <c r="M36" s="140"/>
      <c r="N36" s="141" t="e">
        <f t="shared" si="12"/>
        <v>#DIV/0!</v>
      </c>
      <c r="O36" s="97">
        <f>'[1]Форма1'!O36</f>
        <v>1267.0816711600007</v>
      </c>
      <c r="P36" s="97">
        <f>'[1]Форма1'!P36</f>
        <v>15387.74332116</v>
      </c>
      <c r="Q36" s="97">
        <f>'[1]Форма1'!Q36</f>
        <v>15933.160619999999</v>
      </c>
      <c r="R36" s="98">
        <f t="shared" si="2"/>
        <v>1.0354449179100866</v>
      </c>
      <c r="S36" s="99">
        <v>800</v>
      </c>
      <c r="T36" s="142">
        <v>1812.4989699999999</v>
      </c>
      <c r="U36" s="100">
        <f t="shared" si="3"/>
        <v>0.9997847279884369</v>
      </c>
      <c r="V36" s="101">
        <f t="shared" si="4"/>
        <v>1.00875</v>
      </c>
      <c r="W36" s="102">
        <f t="shared" si="5"/>
        <v>1.0354449179100866</v>
      </c>
      <c r="X36" s="103">
        <f t="shared" si="9"/>
        <v>0.6990799399792215</v>
      </c>
    </row>
    <row r="37" spans="1:24" ht="36" customHeight="1">
      <c r="A37" s="105" t="s">
        <v>52</v>
      </c>
      <c r="B37" s="87">
        <f t="shared" si="10"/>
        <v>4153.871843860001</v>
      </c>
      <c r="C37" s="88">
        <f t="shared" si="11"/>
        <v>29268.73101386</v>
      </c>
      <c r="D37" s="88">
        <f t="shared" si="11"/>
        <v>29643.368169999998</v>
      </c>
      <c r="E37" s="96">
        <f t="shared" si="0"/>
        <v>1.012799911139386</v>
      </c>
      <c r="F37" s="90">
        <f>'[1]Форма1'!F37</f>
        <v>2717</v>
      </c>
      <c r="G37" s="91"/>
      <c r="H37" s="90">
        <f>'[1]Форма1'!H37</f>
        <v>17328</v>
      </c>
      <c r="I37" s="92">
        <f>'[1]Форма1'!I37</f>
        <v>17363</v>
      </c>
      <c r="J37" s="93">
        <f t="shared" si="1"/>
        <v>1.0020198522622346</v>
      </c>
      <c r="K37" s="140"/>
      <c r="L37" s="140"/>
      <c r="M37" s="140"/>
      <c r="N37" s="141" t="e">
        <f t="shared" si="12"/>
        <v>#DIV/0!</v>
      </c>
      <c r="O37" s="97">
        <f>'[1]Форма1'!O37</f>
        <v>1436.8718438600004</v>
      </c>
      <c r="P37" s="97">
        <f>'[1]Форма1'!P37</f>
        <v>11940.73101386</v>
      </c>
      <c r="Q37" s="97">
        <f>'[1]Форма1'!Q37</f>
        <v>12280.368169999998</v>
      </c>
      <c r="R37" s="98">
        <f t="shared" si="2"/>
        <v>1.0284435815316306</v>
      </c>
      <c r="S37" s="99">
        <v>2752</v>
      </c>
      <c r="T37" s="142">
        <v>1776.5089999999996</v>
      </c>
      <c r="U37" s="100">
        <f t="shared" si="3"/>
        <v>1.0020198522622346</v>
      </c>
      <c r="V37" s="101">
        <f t="shared" si="4"/>
        <v>0.987281976744186</v>
      </c>
      <c r="W37" s="102">
        <f t="shared" si="5"/>
        <v>1.0284435815316306</v>
      </c>
      <c r="X37" s="103">
        <f t="shared" si="9"/>
        <v>0.8088176552215613</v>
      </c>
    </row>
    <row r="38" spans="1:24" ht="36" customHeight="1">
      <c r="A38" s="105" t="s">
        <v>53</v>
      </c>
      <c r="B38" s="87">
        <f t="shared" si="10"/>
        <v>1616.0233036700006</v>
      </c>
      <c r="C38" s="88">
        <f t="shared" si="11"/>
        <v>24426.101303670002</v>
      </c>
      <c r="D38" s="88">
        <f t="shared" si="11"/>
        <v>24475.462</v>
      </c>
      <c r="E38" s="96">
        <f t="shared" si="0"/>
        <v>1.0020208176375074</v>
      </c>
      <c r="F38" s="90">
        <f>'[1]Форма1'!F38</f>
        <v>802</v>
      </c>
      <c r="G38" s="91"/>
      <c r="H38" s="90">
        <f>'[1]Форма1'!H38</f>
        <v>15669</v>
      </c>
      <c r="I38" s="92">
        <f>'[1]Форма1'!I38</f>
        <v>15601</v>
      </c>
      <c r="J38" s="93">
        <f t="shared" si="1"/>
        <v>0.9956602208181761</v>
      </c>
      <c r="K38" s="140"/>
      <c r="L38" s="140"/>
      <c r="M38" s="140"/>
      <c r="N38" s="141" t="e">
        <f t="shared" si="12"/>
        <v>#DIV/0!</v>
      </c>
      <c r="O38" s="97">
        <f>'[1]Форма1'!O38</f>
        <v>814.0233036700007</v>
      </c>
      <c r="P38" s="97">
        <f>'[1]Форма1'!P38</f>
        <v>8757.10130367</v>
      </c>
      <c r="Q38" s="97">
        <f>'[1]Форма1'!Q38</f>
        <v>8874.462</v>
      </c>
      <c r="R38" s="98">
        <f t="shared" si="2"/>
        <v>1.0134017744297208</v>
      </c>
      <c r="S38" s="99">
        <v>734</v>
      </c>
      <c r="T38" s="142">
        <v>931.3840000000001</v>
      </c>
      <c r="U38" s="100">
        <f t="shared" si="3"/>
        <v>0.9956602208181761</v>
      </c>
      <c r="V38" s="101">
        <f t="shared" si="4"/>
        <v>1.0926430517711172</v>
      </c>
      <c r="W38" s="102">
        <f t="shared" si="5"/>
        <v>1.0134017744297208</v>
      </c>
      <c r="X38" s="103">
        <f t="shared" si="9"/>
        <v>0.8739932226342739</v>
      </c>
    </row>
    <row r="39" spans="1:24" ht="36" customHeight="1">
      <c r="A39" s="105" t="s">
        <v>54</v>
      </c>
      <c r="B39" s="87">
        <f t="shared" si="10"/>
        <v>1816.7481075300004</v>
      </c>
      <c r="C39" s="88">
        <f t="shared" si="11"/>
        <v>34535.951107529996</v>
      </c>
      <c r="D39" s="88">
        <f t="shared" si="11"/>
        <v>34968.3</v>
      </c>
      <c r="E39" s="96">
        <f t="shared" si="0"/>
        <v>1.0125188065944344</v>
      </c>
      <c r="F39" s="90">
        <f>'[1]Форма1'!F39</f>
        <v>1252</v>
      </c>
      <c r="G39" s="91"/>
      <c r="H39" s="90">
        <f>'[1]Форма1'!H39</f>
        <v>27116</v>
      </c>
      <c r="I39" s="92">
        <f>'[1]Форма1'!I39</f>
        <v>27129</v>
      </c>
      <c r="J39" s="93">
        <f t="shared" si="1"/>
        <v>1.00047942174362</v>
      </c>
      <c r="K39" s="140"/>
      <c r="L39" s="140"/>
      <c r="M39" s="140"/>
      <c r="N39" s="141" t="e">
        <f t="shared" si="12"/>
        <v>#DIV/0!</v>
      </c>
      <c r="O39" s="97">
        <f>'[1]Форма1'!O39</f>
        <v>564.7481075300004</v>
      </c>
      <c r="P39" s="97">
        <f>'[1]Форма1'!P39</f>
        <v>7419.95110753</v>
      </c>
      <c r="Q39" s="97">
        <f>'[1]Форма1'!Q39</f>
        <v>7839.3</v>
      </c>
      <c r="R39" s="98">
        <f t="shared" si="2"/>
        <v>1.0565163956463852</v>
      </c>
      <c r="S39" s="99">
        <v>1265</v>
      </c>
      <c r="T39" s="142">
        <v>984.0969999999999</v>
      </c>
      <c r="U39" s="100">
        <f t="shared" si="3"/>
        <v>1.00047942174362</v>
      </c>
      <c r="V39" s="101">
        <f t="shared" si="4"/>
        <v>0.9897233201581027</v>
      </c>
      <c r="W39" s="102">
        <f t="shared" si="5"/>
        <v>1.0565163956463852</v>
      </c>
      <c r="X39" s="103">
        <f t="shared" si="9"/>
        <v>0.5738744326321495</v>
      </c>
    </row>
    <row r="40" spans="1:24" ht="36" customHeight="1">
      <c r="A40" s="105" t="s">
        <v>55</v>
      </c>
      <c r="B40" s="87">
        <f t="shared" si="10"/>
        <v>4488.988045880002</v>
      </c>
      <c r="C40" s="88">
        <f t="shared" si="11"/>
        <v>30400.334875880002</v>
      </c>
      <c r="D40" s="88">
        <f t="shared" si="11"/>
        <v>31934.693829999997</v>
      </c>
      <c r="E40" s="96">
        <f t="shared" si="0"/>
        <v>1.0504717780374642</v>
      </c>
      <c r="F40" s="90">
        <f>'[1]Форма1'!F40</f>
        <v>3295</v>
      </c>
      <c r="G40" s="91"/>
      <c r="H40" s="90">
        <f>'[1]Форма1'!H40</f>
        <v>15661</v>
      </c>
      <c r="I40" s="92">
        <f>'[1]Форма1'!I40</f>
        <v>15736</v>
      </c>
      <c r="J40" s="93">
        <f t="shared" si="1"/>
        <v>1.004788966221825</v>
      </c>
      <c r="K40" s="140"/>
      <c r="L40" s="140"/>
      <c r="M40" s="140"/>
      <c r="N40" s="141" t="e">
        <f t="shared" si="12"/>
        <v>#DIV/0!</v>
      </c>
      <c r="O40" s="97">
        <f>'[1]Форма1'!O40</f>
        <v>1193.9880458800017</v>
      </c>
      <c r="P40" s="97">
        <f>'[1]Форма1'!P40</f>
        <v>14739.334875880002</v>
      </c>
      <c r="Q40" s="97">
        <f>'[1]Форма1'!Q40</f>
        <v>16198.693829999998</v>
      </c>
      <c r="R40" s="98">
        <f t="shared" si="2"/>
        <v>1.0990111810613752</v>
      </c>
      <c r="S40" s="99">
        <v>3370</v>
      </c>
      <c r="T40" s="142">
        <v>2653.3469999999998</v>
      </c>
      <c r="U40" s="100">
        <f t="shared" si="3"/>
        <v>1.004788966221825</v>
      </c>
      <c r="V40" s="101">
        <f t="shared" si="4"/>
        <v>0.9777448071216617</v>
      </c>
      <c r="W40" s="102">
        <f t="shared" si="5"/>
        <v>1.0990111810613752</v>
      </c>
      <c r="X40" s="103">
        <f t="shared" si="9"/>
        <v>0.44999317687434087</v>
      </c>
    </row>
    <row r="41" spans="1:24" ht="36" customHeight="1">
      <c r="A41" s="105" t="s">
        <v>56</v>
      </c>
      <c r="B41" s="87">
        <f t="shared" si="10"/>
        <v>1212.9023976800008</v>
      </c>
      <c r="C41" s="88">
        <f t="shared" si="11"/>
        <v>13937.76775768</v>
      </c>
      <c r="D41" s="88">
        <f t="shared" si="11"/>
        <v>14065.61979</v>
      </c>
      <c r="E41" s="96">
        <f t="shared" si="0"/>
        <v>1.0091730637604828</v>
      </c>
      <c r="F41" s="90">
        <f>'[1]Форма1'!F41</f>
        <v>792</v>
      </c>
      <c r="G41" s="91"/>
      <c r="H41" s="90">
        <f>'[1]Форма1'!H41</f>
        <v>7948</v>
      </c>
      <c r="I41" s="92">
        <f>'[1]Форма1'!I41</f>
        <v>7926</v>
      </c>
      <c r="J41" s="93">
        <f t="shared" si="1"/>
        <v>0.9972320080523402</v>
      </c>
      <c r="K41" s="140"/>
      <c r="L41" s="140"/>
      <c r="M41" s="140"/>
      <c r="N41" s="141" t="e">
        <f t="shared" si="12"/>
        <v>#DIV/0!</v>
      </c>
      <c r="O41" s="97">
        <f>'[1]Форма1'!O41</f>
        <v>420.9023976800008</v>
      </c>
      <c r="P41" s="97">
        <f>'[1]Форма1'!P41</f>
        <v>5989.76775768</v>
      </c>
      <c r="Q41" s="97">
        <f>'[1]Форма1'!Q41</f>
        <v>6139.61979</v>
      </c>
      <c r="R41" s="98">
        <f t="shared" si="2"/>
        <v>1.0250180037661496</v>
      </c>
      <c r="S41" s="99">
        <v>770</v>
      </c>
      <c r="T41" s="142">
        <v>570.7544299999998</v>
      </c>
      <c r="U41" s="100">
        <f t="shared" si="3"/>
        <v>0.9972320080523402</v>
      </c>
      <c r="V41" s="101">
        <f t="shared" si="4"/>
        <v>1.0285714285714285</v>
      </c>
      <c r="W41" s="102">
        <f t="shared" si="5"/>
        <v>1.0250180037661496</v>
      </c>
      <c r="X41" s="103">
        <f t="shared" si="9"/>
        <v>0.7374491997898306</v>
      </c>
    </row>
    <row r="42" spans="1:24" ht="36" customHeight="1">
      <c r="A42" s="105" t="s">
        <v>57</v>
      </c>
      <c r="B42" s="87">
        <f t="shared" si="10"/>
        <v>1018.30593343</v>
      </c>
      <c r="C42" s="88">
        <f t="shared" si="11"/>
        <v>6796.46083343</v>
      </c>
      <c r="D42" s="88">
        <f t="shared" si="11"/>
        <v>6927.2899</v>
      </c>
      <c r="E42" s="96">
        <f t="shared" si="0"/>
        <v>1.0192495873626588</v>
      </c>
      <c r="F42" s="90">
        <f>'[1]Форма1'!F42</f>
        <v>860</v>
      </c>
      <c r="G42" s="91"/>
      <c r="H42" s="90">
        <f>'[1]Форма1'!H42</f>
        <v>5198</v>
      </c>
      <c r="I42" s="92">
        <f>'[1]Форма1'!I42</f>
        <v>5261</v>
      </c>
      <c r="J42" s="93">
        <f t="shared" si="1"/>
        <v>1.0121200461716044</v>
      </c>
      <c r="K42" s="140"/>
      <c r="L42" s="140"/>
      <c r="M42" s="140"/>
      <c r="N42" s="141" t="e">
        <f t="shared" si="12"/>
        <v>#DIV/0!</v>
      </c>
      <c r="O42" s="97">
        <f>'[1]Форма1'!O42</f>
        <v>158.30593343</v>
      </c>
      <c r="P42" s="97">
        <f>'[1]Форма1'!P42</f>
        <v>1598.4608334299999</v>
      </c>
      <c r="Q42" s="97">
        <f>'[1]Форма1'!Q42</f>
        <v>1666.2898999999998</v>
      </c>
      <c r="R42" s="98">
        <f t="shared" si="2"/>
        <v>1.042433987215346</v>
      </c>
      <c r="S42" s="99">
        <v>923</v>
      </c>
      <c r="T42" s="142">
        <v>226.135</v>
      </c>
      <c r="U42" s="100">
        <f t="shared" si="3"/>
        <v>1.0121200461716044</v>
      </c>
      <c r="V42" s="101">
        <f t="shared" si="4"/>
        <v>0.9317443120260022</v>
      </c>
      <c r="W42" s="102">
        <f t="shared" si="5"/>
        <v>1.042433987215346</v>
      </c>
      <c r="X42" s="103">
        <f t="shared" si="9"/>
        <v>0.7000505601963429</v>
      </c>
    </row>
    <row r="43" spans="1:24" ht="36" customHeight="1">
      <c r="A43" s="105" t="s">
        <v>58</v>
      </c>
      <c r="B43" s="87">
        <f t="shared" si="10"/>
        <v>3551.30088812</v>
      </c>
      <c r="C43" s="88">
        <f t="shared" si="11"/>
        <v>14084.129888120002</v>
      </c>
      <c r="D43" s="88">
        <f t="shared" si="11"/>
        <v>14427.653000000002</v>
      </c>
      <c r="E43" s="96">
        <f t="shared" si="0"/>
        <v>1.0243907940787853</v>
      </c>
      <c r="F43" s="90">
        <f>'[1]Форма1'!F43</f>
        <v>3201</v>
      </c>
      <c r="G43" s="91"/>
      <c r="H43" s="90">
        <f>'[1]Форма1'!H43</f>
        <v>8085</v>
      </c>
      <c r="I43" s="92">
        <f>'[1]Форма1'!I43</f>
        <v>8204</v>
      </c>
      <c r="J43" s="93">
        <f t="shared" si="1"/>
        <v>1.0147186147186147</v>
      </c>
      <c r="K43" s="140"/>
      <c r="L43" s="140"/>
      <c r="M43" s="140"/>
      <c r="N43" s="141" t="e">
        <f t="shared" si="12"/>
        <v>#DIV/0!</v>
      </c>
      <c r="O43" s="97">
        <f>'[1]Форма1'!O43</f>
        <v>350.30088812</v>
      </c>
      <c r="P43" s="97">
        <f>'[1]Форма1'!P43</f>
        <v>5999.129888120001</v>
      </c>
      <c r="Q43" s="97">
        <f>'[1]Форма1'!Q43</f>
        <v>6223.653000000001</v>
      </c>
      <c r="R43" s="98">
        <f t="shared" si="2"/>
        <v>1.0374259461067212</v>
      </c>
      <c r="S43" s="99">
        <v>3320</v>
      </c>
      <c r="T43" s="142">
        <v>574.824</v>
      </c>
      <c r="U43" s="100">
        <f t="shared" si="3"/>
        <v>1.0147186147186147</v>
      </c>
      <c r="V43" s="101">
        <f t="shared" si="4"/>
        <v>0.9641566265060241</v>
      </c>
      <c r="W43" s="102">
        <f t="shared" si="5"/>
        <v>1.0374259461067212</v>
      </c>
      <c r="X43" s="103">
        <f t="shared" si="9"/>
        <v>0.6094054669255285</v>
      </c>
    </row>
    <row r="44" spans="1:24" ht="36" customHeight="1">
      <c r="A44" s="105" t="s">
        <v>59</v>
      </c>
      <c r="B44" s="87">
        <f t="shared" si="10"/>
        <v>30146.25194869</v>
      </c>
      <c r="C44" s="88">
        <f t="shared" si="11"/>
        <v>164347.40294869</v>
      </c>
      <c r="D44" s="88">
        <f t="shared" si="11"/>
        <v>169031.51799999998</v>
      </c>
      <c r="E44" s="96">
        <f t="shared" si="0"/>
        <v>1.0285013025290846</v>
      </c>
      <c r="F44" s="90">
        <f>'[1]Форма1'!F44</f>
        <v>22481</v>
      </c>
      <c r="G44" s="91"/>
      <c r="H44" s="90">
        <f>'[1]Форма1'!H44</f>
        <v>92088</v>
      </c>
      <c r="I44" s="92">
        <f>'[1]Форма1'!I44</f>
        <v>91847</v>
      </c>
      <c r="J44" s="93">
        <f t="shared" si="1"/>
        <v>0.9973829380592477</v>
      </c>
      <c r="K44" s="140"/>
      <c r="L44" s="140"/>
      <c r="M44" s="140"/>
      <c r="N44" s="141" t="e">
        <f t="shared" si="12"/>
        <v>#DIV/0!</v>
      </c>
      <c r="O44" s="97">
        <f>'[1]Форма1'!O44</f>
        <v>7665.25194869</v>
      </c>
      <c r="P44" s="97">
        <f>'[1]Форма1'!P44</f>
        <v>72259.40294869</v>
      </c>
      <c r="Q44" s="97">
        <f>'[1]Форма1'!Q44</f>
        <v>77184.518</v>
      </c>
      <c r="R44" s="141">
        <f t="shared" si="2"/>
        <v>1.0681588118685015</v>
      </c>
      <c r="S44" s="161">
        <v>22240</v>
      </c>
      <c r="T44" s="142">
        <f>10787.367+44</f>
        <v>10831.367</v>
      </c>
      <c r="U44" s="100">
        <f t="shared" si="3"/>
        <v>0.9973829380592477</v>
      </c>
      <c r="V44" s="101">
        <f t="shared" si="4"/>
        <v>1.0108363309352517</v>
      </c>
      <c r="W44" s="102">
        <f t="shared" si="5"/>
        <v>1.0681588118685015</v>
      </c>
      <c r="X44" s="103">
        <f t="shared" si="9"/>
        <v>0.7076901695501593</v>
      </c>
    </row>
    <row r="45" spans="1:24" ht="36" customHeight="1">
      <c r="A45" s="105" t="s">
        <v>60</v>
      </c>
      <c r="B45" s="87">
        <f t="shared" si="10"/>
        <v>3990.7462410999965</v>
      </c>
      <c r="C45" s="88">
        <f t="shared" si="11"/>
        <v>66611.60970110001</v>
      </c>
      <c r="D45" s="88">
        <f t="shared" si="11"/>
        <v>67216.17046000001</v>
      </c>
      <c r="E45" s="96">
        <f t="shared" si="0"/>
        <v>1.009075906761791</v>
      </c>
      <c r="F45" s="90">
        <f>'[1]Форма1'!F45</f>
        <v>1779</v>
      </c>
      <c r="G45" s="91"/>
      <c r="H45" s="90">
        <f>'[1]Форма1'!H45</f>
        <v>49531</v>
      </c>
      <c r="I45" s="92">
        <f>'[1]Форма1'!I45</f>
        <v>49709</v>
      </c>
      <c r="J45" s="93">
        <f t="shared" si="1"/>
        <v>1.0035937089903293</v>
      </c>
      <c r="K45" s="140"/>
      <c r="L45" s="140"/>
      <c r="M45" s="140"/>
      <c r="N45" s="141" t="e">
        <f t="shared" si="12"/>
        <v>#DIV/0!</v>
      </c>
      <c r="O45" s="97">
        <f>'[1]Форма1'!O45</f>
        <v>2211.7462410999965</v>
      </c>
      <c r="P45" s="97">
        <f>'[1]Форма1'!P45</f>
        <v>17080.609701100002</v>
      </c>
      <c r="Q45" s="97">
        <f>'[1]Форма1'!Q45</f>
        <v>17507.170460000005</v>
      </c>
      <c r="R45" s="141">
        <f t="shared" si="2"/>
        <v>1.0249733918381456</v>
      </c>
      <c r="S45" s="161">
        <v>1957</v>
      </c>
      <c r="T45" s="142">
        <v>2638.3070000000002</v>
      </c>
      <c r="U45" s="100">
        <f t="shared" si="3"/>
        <v>1.0035937089903293</v>
      </c>
      <c r="V45" s="101">
        <f t="shared" si="4"/>
        <v>0.9090444557996934</v>
      </c>
      <c r="W45" s="102">
        <f t="shared" si="5"/>
        <v>1.0249733918381456</v>
      </c>
      <c r="X45" s="103">
        <f t="shared" si="9"/>
        <v>0.8383202717121231</v>
      </c>
    </row>
    <row r="46" spans="1:24" ht="36" customHeight="1" thickBot="1">
      <c r="A46" s="106" t="s">
        <v>61</v>
      </c>
      <c r="B46" s="162">
        <f t="shared" si="10"/>
        <v>2036.3001829700006</v>
      </c>
      <c r="C46" s="163">
        <f t="shared" si="11"/>
        <v>15616.791182969999</v>
      </c>
      <c r="D46" s="163">
        <f t="shared" si="11"/>
        <v>15970.552</v>
      </c>
      <c r="E46" s="164">
        <f t="shared" si="0"/>
        <v>1.022652593153437</v>
      </c>
      <c r="F46" s="165">
        <f>'[1]Форма1'!F46</f>
        <v>1481</v>
      </c>
      <c r="G46" s="166"/>
      <c r="H46" s="165">
        <f>'[1]Форма1'!H46</f>
        <v>9812</v>
      </c>
      <c r="I46" s="167">
        <f>'[1]Форма1'!I46</f>
        <v>9865</v>
      </c>
      <c r="J46" s="112">
        <f t="shared" si="1"/>
        <v>1.0054015491235222</v>
      </c>
      <c r="K46" s="168"/>
      <c r="L46" s="168"/>
      <c r="M46" s="168"/>
      <c r="N46" s="169" t="e">
        <f t="shared" si="12"/>
        <v>#DIV/0!</v>
      </c>
      <c r="O46" s="170">
        <f>'[1]Форма1'!O46</f>
        <v>555.3001829700006</v>
      </c>
      <c r="P46" s="170">
        <f>'[1]Форма1'!P46</f>
        <v>5804.79118297</v>
      </c>
      <c r="Q46" s="170">
        <f>'[1]Форма1'!Q46</f>
        <v>6105.552</v>
      </c>
      <c r="R46" s="169">
        <f t="shared" si="2"/>
        <v>1.0518125127243796</v>
      </c>
      <c r="S46" s="171">
        <v>1534</v>
      </c>
      <c r="T46" s="172">
        <v>856.0609999999999</v>
      </c>
      <c r="U46" s="120">
        <f t="shared" si="3"/>
        <v>1.0054015491235222</v>
      </c>
      <c r="V46" s="121">
        <f t="shared" si="4"/>
        <v>0.9654498044328553</v>
      </c>
      <c r="W46" s="122">
        <f t="shared" si="5"/>
        <v>1.0518125127243796</v>
      </c>
      <c r="X46" s="123">
        <f t="shared" si="9"/>
        <v>0.6486689417810187</v>
      </c>
    </row>
    <row r="47" spans="1:24" s="177" customFormat="1" ht="36" customHeight="1" thickBot="1">
      <c r="A47" s="173" t="s">
        <v>62</v>
      </c>
      <c r="B47" s="130">
        <f>SUM(B48:B53)</f>
        <v>59094.3162849</v>
      </c>
      <c r="C47" s="130">
        <f>SUM(C48:C53)</f>
        <v>228666.5684149</v>
      </c>
      <c r="D47" s="174">
        <f>SUM(D48:D53)</f>
        <v>230093.31723000002</v>
      </c>
      <c r="E47" s="175">
        <f t="shared" si="0"/>
        <v>1.0062394289860128</v>
      </c>
      <c r="F47" s="130">
        <f>F48+F49+F50+F51+F52+F53</f>
        <v>50766</v>
      </c>
      <c r="G47" s="130">
        <f>SUM(J48:J53)</f>
        <v>5.963720243361687</v>
      </c>
      <c r="H47" s="130">
        <f>H48+H49+H50+H51+H52+H53</f>
        <v>161780</v>
      </c>
      <c r="I47" s="130">
        <f>I48+I49+I50+I51+I52+I53</f>
        <v>161963</v>
      </c>
      <c r="J47" s="129">
        <f>I47/H47</f>
        <v>1.0011311657806898</v>
      </c>
      <c r="K47" s="125">
        <f>SUM(K48:K53)</f>
        <v>0</v>
      </c>
      <c r="L47" s="130">
        <f>SUM(L48:L53)</f>
        <v>0</v>
      </c>
      <c r="M47" s="130">
        <f>SUM(M48:M53)</f>
        <v>0</v>
      </c>
      <c r="N47" s="176" t="e">
        <f>M47/L47</f>
        <v>#DIV/0!</v>
      </c>
      <c r="O47" s="130">
        <f>SUM(O48:O53)</f>
        <v>8328.3162849</v>
      </c>
      <c r="P47" s="130">
        <f>SUM(P48:P53)</f>
        <v>66886.5684149</v>
      </c>
      <c r="Q47" s="130">
        <f>SUM(Q48:Q53)</f>
        <v>68130.31723000002</v>
      </c>
      <c r="R47" s="176">
        <f t="shared" si="2"/>
        <v>1.0185948964728613</v>
      </c>
      <c r="S47" s="130">
        <f>SUM(S48:S53)</f>
        <v>50949</v>
      </c>
      <c r="T47" s="130">
        <f>SUM(T48:T53)</f>
        <v>9572.0651</v>
      </c>
      <c r="U47" s="129">
        <f t="shared" si="3"/>
        <v>1.0011311657806898</v>
      </c>
      <c r="V47" s="132">
        <f t="shared" si="4"/>
        <v>0.9964081728787612</v>
      </c>
      <c r="W47" s="133">
        <f t="shared" si="5"/>
        <v>1.0185948964728613</v>
      </c>
      <c r="X47" s="134">
        <f t="shared" si="9"/>
        <v>0.8700647350277633</v>
      </c>
    </row>
    <row r="48" spans="1:24" ht="36" customHeight="1">
      <c r="A48" s="69" t="s">
        <v>63</v>
      </c>
      <c r="B48" s="70">
        <f aca="true" t="shared" si="13" ref="B48:B73">F48+K48+O48</f>
        <v>5450.537813119996</v>
      </c>
      <c r="C48" s="71">
        <f aca="true" t="shared" si="14" ref="C48:D73">H48+L48+P48</f>
        <v>38576.86981311999</v>
      </c>
      <c r="D48" s="71">
        <f t="shared" si="14"/>
        <v>38725.828</v>
      </c>
      <c r="E48" s="72">
        <f t="shared" si="0"/>
        <v>1.0038613342036722</v>
      </c>
      <c r="F48" s="73">
        <f>'[1]Форма1'!F48</f>
        <v>3183</v>
      </c>
      <c r="G48" s="74"/>
      <c r="H48" s="73">
        <f>'[1]Форма1'!H48</f>
        <v>20612</v>
      </c>
      <c r="I48" s="75">
        <f>'[1]Форма1'!I48</f>
        <v>20299</v>
      </c>
      <c r="J48" s="76">
        <f aca="true" t="shared" si="15" ref="J48:J76">I48/H48</f>
        <v>0.9848146710653988</v>
      </c>
      <c r="K48" s="137"/>
      <c r="L48" s="178"/>
      <c r="M48" s="178"/>
      <c r="N48" s="179" t="e">
        <f aca="true" t="shared" si="16" ref="N48:N53">M48/L48</f>
        <v>#DIV/0!</v>
      </c>
      <c r="O48" s="79">
        <f>'[1]Форма1'!O48</f>
        <v>2267.5378131199964</v>
      </c>
      <c r="P48" s="79">
        <f>'[1]Форма1'!P48</f>
        <v>17964.869813119996</v>
      </c>
      <c r="Q48" s="79">
        <f>'[1]Форма1'!Q48</f>
        <v>18426.828</v>
      </c>
      <c r="R48" s="179">
        <f t="shared" si="2"/>
        <v>1.0257145301739192</v>
      </c>
      <c r="S48" s="180">
        <v>2870</v>
      </c>
      <c r="T48" s="139">
        <v>2729.496</v>
      </c>
      <c r="U48" s="82">
        <f t="shared" si="3"/>
        <v>0.9848146710653988</v>
      </c>
      <c r="V48" s="83">
        <f t="shared" si="4"/>
        <v>1.1090592334494773</v>
      </c>
      <c r="W48" s="84">
        <f t="shared" si="5"/>
        <v>1.0257145301739192</v>
      </c>
      <c r="X48" s="85">
        <f t="shared" si="9"/>
        <v>0.8307533013860421</v>
      </c>
    </row>
    <row r="49" spans="1:24" ht="36" customHeight="1">
      <c r="A49" s="105" t="s">
        <v>64</v>
      </c>
      <c r="B49" s="87">
        <f t="shared" si="13"/>
        <v>12859.905185540001</v>
      </c>
      <c r="C49" s="88">
        <f t="shared" si="14"/>
        <v>43096.68718554</v>
      </c>
      <c r="D49" s="88">
        <f t="shared" si="14"/>
        <v>43787.696</v>
      </c>
      <c r="E49" s="96">
        <f t="shared" si="0"/>
        <v>1.0160339195327257</v>
      </c>
      <c r="F49" s="90">
        <f>'[1]Форма1'!F49</f>
        <v>11042</v>
      </c>
      <c r="G49" s="91"/>
      <c r="H49" s="90">
        <f>'[1]Форма1'!H49</f>
        <v>29253</v>
      </c>
      <c r="I49" s="92">
        <f>'[1]Форма1'!I49</f>
        <v>29930</v>
      </c>
      <c r="J49" s="93">
        <f t="shared" si="15"/>
        <v>1.0231429255119133</v>
      </c>
      <c r="K49" s="140"/>
      <c r="L49" s="181"/>
      <c r="M49" s="181"/>
      <c r="N49" s="182" t="e">
        <f t="shared" si="16"/>
        <v>#DIV/0!</v>
      </c>
      <c r="O49" s="97">
        <f>'[1]Форма1'!O49</f>
        <v>1817.9051855400016</v>
      </c>
      <c r="P49" s="97">
        <f>'[1]Форма1'!P49</f>
        <v>13843.687185540002</v>
      </c>
      <c r="Q49" s="97">
        <f>'[1]Форма1'!Q49</f>
        <v>13857.696000000002</v>
      </c>
      <c r="R49" s="182">
        <f t="shared" si="2"/>
        <v>1.001011927983654</v>
      </c>
      <c r="S49" s="183">
        <v>11719</v>
      </c>
      <c r="T49" s="142">
        <v>1831.914</v>
      </c>
      <c r="U49" s="100">
        <f t="shared" si="3"/>
        <v>1.0231429255119133</v>
      </c>
      <c r="V49" s="101">
        <f t="shared" si="4"/>
        <v>0.9422305657479307</v>
      </c>
      <c r="W49" s="102">
        <f t="shared" si="5"/>
        <v>1.001011927983654</v>
      </c>
      <c r="X49" s="103">
        <f t="shared" si="9"/>
        <v>0.9923529082369597</v>
      </c>
    </row>
    <row r="50" spans="1:24" ht="36" customHeight="1">
      <c r="A50" s="105" t="s">
        <v>65</v>
      </c>
      <c r="B50" s="87">
        <f t="shared" si="13"/>
        <v>5444.424063330002</v>
      </c>
      <c r="C50" s="88">
        <f t="shared" si="14"/>
        <v>59347.01306333</v>
      </c>
      <c r="D50" s="88">
        <f t="shared" si="14"/>
        <v>61275.637</v>
      </c>
      <c r="E50" s="96">
        <f t="shared" si="0"/>
        <v>1.0324974052967408</v>
      </c>
      <c r="F50" s="90">
        <f>'[1]Форма1'!F50</f>
        <v>4771</v>
      </c>
      <c r="G50" s="91"/>
      <c r="H50" s="90">
        <f>'[1]Форма1'!H50</f>
        <v>48568</v>
      </c>
      <c r="I50" s="92">
        <f>'[1]Форма1'!I50</f>
        <v>49737</v>
      </c>
      <c r="J50" s="93">
        <f t="shared" si="15"/>
        <v>1.0240693460714874</v>
      </c>
      <c r="K50" s="140"/>
      <c r="L50" s="181"/>
      <c r="M50" s="181"/>
      <c r="N50" s="182" t="e">
        <f t="shared" si="16"/>
        <v>#DIV/0!</v>
      </c>
      <c r="O50" s="97">
        <f>'[1]Форма1'!O50</f>
        <v>673.424063330002</v>
      </c>
      <c r="P50" s="97">
        <f>'[1]Форма1'!P50</f>
        <v>10779.013063330001</v>
      </c>
      <c r="Q50" s="97">
        <f>'[1]Форма1'!Q50</f>
        <v>11538.636999999999</v>
      </c>
      <c r="R50" s="182">
        <f t="shared" si="2"/>
        <v>1.0704724943004498</v>
      </c>
      <c r="S50" s="183">
        <v>5940</v>
      </c>
      <c r="T50" s="142">
        <v>1433.0479999999995</v>
      </c>
      <c r="U50" s="100">
        <f t="shared" si="3"/>
        <v>1.0240693460714874</v>
      </c>
      <c r="V50" s="101">
        <f t="shared" si="4"/>
        <v>0.8031986531986532</v>
      </c>
      <c r="W50" s="102">
        <f t="shared" si="5"/>
        <v>1.0704724943004498</v>
      </c>
      <c r="X50" s="103">
        <f t="shared" si="9"/>
        <v>0.4699242895771825</v>
      </c>
    </row>
    <row r="51" spans="1:24" ht="36" customHeight="1">
      <c r="A51" s="105" t="s">
        <v>66</v>
      </c>
      <c r="B51" s="87">
        <f t="shared" si="13"/>
        <v>5065.1171899599985</v>
      </c>
      <c r="C51" s="88">
        <f t="shared" si="14"/>
        <v>37206.70618996</v>
      </c>
      <c r="D51" s="88">
        <f t="shared" si="14"/>
        <v>36706.789000000004</v>
      </c>
      <c r="E51" s="96">
        <f t="shared" si="0"/>
        <v>0.9865637880599359</v>
      </c>
      <c r="F51" s="90">
        <f>'[1]Форма1'!F51</f>
        <v>3366</v>
      </c>
      <c r="G51" s="91"/>
      <c r="H51" s="90">
        <f>'[1]Форма1'!H51</f>
        <v>25594</v>
      </c>
      <c r="I51" s="92">
        <f>'[1]Форма1'!I51</f>
        <v>25202</v>
      </c>
      <c r="J51" s="93">
        <f t="shared" si="15"/>
        <v>0.9846839102914746</v>
      </c>
      <c r="K51" s="140"/>
      <c r="L51" s="181"/>
      <c r="M51" s="181"/>
      <c r="N51" s="182" t="e">
        <f t="shared" si="16"/>
        <v>#DIV/0!</v>
      </c>
      <c r="O51" s="97">
        <f>'[1]Форма1'!O51</f>
        <v>1699.1171899599988</v>
      </c>
      <c r="P51" s="97">
        <f>'[1]Форма1'!P51</f>
        <v>11612.706189960001</v>
      </c>
      <c r="Q51" s="97">
        <f>'[1]Форма1'!Q51</f>
        <v>11504.789000000002</v>
      </c>
      <c r="R51" s="182">
        <f t="shared" si="2"/>
        <v>0.9907069731899959</v>
      </c>
      <c r="S51" s="183">
        <v>2974</v>
      </c>
      <c r="T51" s="142">
        <v>1591.2</v>
      </c>
      <c r="U51" s="100">
        <f t="shared" si="3"/>
        <v>0.9846839102914746</v>
      </c>
      <c r="V51" s="101">
        <f t="shared" si="4"/>
        <v>1.1318090114324142</v>
      </c>
      <c r="W51" s="102">
        <f t="shared" si="5"/>
        <v>0.9907069731899959</v>
      </c>
      <c r="X51" s="103">
        <f t="shared" si="9"/>
        <v>1.0678212606586217</v>
      </c>
    </row>
    <row r="52" spans="1:24" ht="36" customHeight="1">
      <c r="A52" s="105" t="s">
        <v>67</v>
      </c>
      <c r="B52" s="87">
        <f t="shared" si="13"/>
        <v>24971.92918165</v>
      </c>
      <c r="C52" s="88">
        <f t="shared" si="14"/>
        <v>20946.53951165</v>
      </c>
      <c r="D52" s="88">
        <f t="shared" si="14"/>
        <v>20193.74943</v>
      </c>
      <c r="E52" s="96">
        <f t="shared" si="0"/>
        <v>0.9640613629171866</v>
      </c>
      <c r="F52" s="90">
        <f>'[1]Форма1'!F52</f>
        <v>24356</v>
      </c>
      <c r="G52" s="91"/>
      <c r="H52" s="90">
        <f>'[1]Форма1'!H52</f>
        <v>16293</v>
      </c>
      <c r="I52" s="92">
        <f>'[1]Форма1'!I52</f>
        <v>15728</v>
      </c>
      <c r="J52" s="93">
        <f t="shared" si="15"/>
        <v>0.9653225311483459</v>
      </c>
      <c r="K52" s="140"/>
      <c r="L52" s="181"/>
      <c r="M52" s="181"/>
      <c r="N52" s="182" t="e">
        <f t="shared" si="16"/>
        <v>#DIV/0!</v>
      </c>
      <c r="O52" s="97">
        <f>'[1]Форма1'!O52</f>
        <v>615.9291816500004</v>
      </c>
      <c r="P52" s="97">
        <f>'[1]Форма1'!P52</f>
        <v>4653.539511649999</v>
      </c>
      <c r="Q52" s="97">
        <f>'[1]Форма1'!Q52</f>
        <v>4465.749430000001</v>
      </c>
      <c r="R52" s="182">
        <f t="shared" si="2"/>
        <v>0.9596457532637529</v>
      </c>
      <c r="S52" s="183">
        <v>23791</v>
      </c>
      <c r="T52" s="142">
        <v>428.1390999999999</v>
      </c>
      <c r="U52" s="100">
        <f t="shared" si="3"/>
        <v>0.9653225311483459</v>
      </c>
      <c r="V52" s="101">
        <f t="shared" si="4"/>
        <v>1.0237484763145728</v>
      </c>
      <c r="W52" s="102">
        <f t="shared" si="5"/>
        <v>0.9596457532637529</v>
      </c>
      <c r="X52" s="103">
        <f t="shared" si="9"/>
        <v>1.438619321734456</v>
      </c>
    </row>
    <row r="53" spans="1:24" ht="36" customHeight="1" thickBot="1">
      <c r="A53" s="106" t="s">
        <v>68</v>
      </c>
      <c r="B53" s="162">
        <f t="shared" si="13"/>
        <v>5302.402851300001</v>
      </c>
      <c r="C53" s="163">
        <f t="shared" si="14"/>
        <v>29492.7526513</v>
      </c>
      <c r="D53" s="163">
        <f t="shared" si="14"/>
        <v>29403.6178</v>
      </c>
      <c r="E53" s="164">
        <f t="shared" si="0"/>
        <v>0.9969777371290546</v>
      </c>
      <c r="F53" s="165">
        <f>'[1]Форма1'!F53</f>
        <v>4048</v>
      </c>
      <c r="G53" s="166"/>
      <c r="H53" s="165">
        <f>'[1]Форма1'!H53</f>
        <v>21460</v>
      </c>
      <c r="I53" s="167">
        <f>'[1]Форма1'!I53</f>
        <v>21067</v>
      </c>
      <c r="J53" s="112">
        <f t="shared" si="15"/>
        <v>0.9816868592730662</v>
      </c>
      <c r="K53" s="168"/>
      <c r="L53" s="184"/>
      <c r="M53" s="184"/>
      <c r="N53" s="185" t="e">
        <f t="shared" si="16"/>
        <v>#DIV/0!</v>
      </c>
      <c r="O53" s="170">
        <f>'[1]Форма1'!O53</f>
        <v>1254.402851300001</v>
      </c>
      <c r="P53" s="170">
        <f>'[1]Форма1'!P53</f>
        <v>8032.752651300001</v>
      </c>
      <c r="Q53" s="170">
        <f>'[1]Форма1'!Q53</f>
        <v>8336.6178</v>
      </c>
      <c r="R53" s="185">
        <f t="shared" si="2"/>
        <v>1.0378282715640226</v>
      </c>
      <c r="S53" s="186">
        <v>3655</v>
      </c>
      <c r="T53" s="172">
        <v>1558.268</v>
      </c>
      <c r="U53" s="120">
        <f t="shared" si="3"/>
        <v>0.9816868592730662</v>
      </c>
      <c r="V53" s="121">
        <f t="shared" si="4"/>
        <v>1.1075239398084815</v>
      </c>
      <c r="W53" s="122">
        <f t="shared" si="5"/>
        <v>1.0378282715640226</v>
      </c>
      <c r="X53" s="123">
        <f t="shared" si="9"/>
        <v>0.8049981462110504</v>
      </c>
    </row>
    <row r="54" spans="1:24" s="177" customFormat="1" ht="36" customHeight="1" thickBot="1">
      <c r="A54" s="187" t="s">
        <v>69</v>
      </c>
      <c r="B54" s="188">
        <f t="shared" si="13"/>
        <v>36085</v>
      </c>
      <c r="C54" s="189">
        <f t="shared" si="14"/>
        <v>322808</v>
      </c>
      <c r="D54" s="189">
        <f t="shared" si="14"/>
        <v>304479</v>
      </c>
      <c r="E54" s="126">
        <f t="shared" si="0"/>
        <v>0.943220118460509</v>
      </c>
      <c r="F54" s="190">
        <f>'[1]Форма1'!F54</f>
        <v>36085</v>
      </c>
      <c r="G54" s="191"/>
      <c r="H54" s="190">
        <f>'[1]Форма1'!H54</f>
        <v>322808</v>
      </c>
      <c r="I54" s="192">
        <f>'[1]Форма1'!I54</f>
        <v>304479</v>
      </c>
      <c r="J54" s="129">
        <f t="shared" si="15"/>
        <v>0.943220118460509</v>
      </c>
      <c r="K54" s="130"/>
      <c r="L54" s="193"/>
      <c r="M54" s="193"/>
      <c r="N54" s="176"/>
      <c r="O54" s="194">
        <f>'[1]Форма1'!O54</f>
        <v>0</v>
      </c>
      <c r="P54" s="194">
        <f>'[1]Форма1'!P54</f>
        <v>0</v>
      </c>
      <c r="Q54" s="194">
        <f>'[1]Форма1'!Q54</f>
        <v>0</v>
      </c>
      <c r="R54" s="176"/>
      <c r="S54" s="194">
        <v>17756</v>
      </c>
      <c r="T54" s="194">
        <f>'[1]Форма1'!T54</f>
        <v>0</v>
      </c>
      <c r="U54" s="129">
        <f t="shared" si="3"/>
        <v>0.943220118460509</v>
      </c>
      <c r="V54" s="132">
        <f t="shared" si="4"/>
        <v>2.032270781707592</v>
      </c>
      <c r="W54" s="133">
        <f t="shared" si="5"/>
        <v>0</v>
      </c>
      <c r="X54" s="134"/>
    </row>
    <row r="55" spans="1:24" ht="15.75" customHeight="1" hidden="1">
      <c r="A55" s="195" t="s">
        <v>70</v>
      </c>
      <c r="B55" s="196">
        <f t="shared" si="13"/>
        <v>0</v>
      </c>
      <c r="C55" s="197">
        <f t="shared" si="14"/>
        <v>0</v>
      </c>
      <c r="D55" s="197">
        <f t="shared" si="14"/>
        <v>0</v>
      </c>
      <c r="E55" s="198" t="e">
        <f t="shared" si="0"/>
        <v>#DIV/0!</v>
      </c>
      <c r="F55" s="199"/>
      <c r="G55" s="200"/>
      <c r="H55" s="201"/>
      <c r="I55" s="202"/>
      <c r="J55" s="203" t="e">
        <f t="shared" si="15"/>
        <v>#DIV/0!</v>
      </c>
      <c r="K55" s="204"/>
      <c r="L55" s="205"/>
      <c r="M55" s="205"/>
      <c r="N55" s="206"/>
      <c r="O55" s="207"/>
      <c r="P55" s="205"/>
      <c r="Q55" s="205"/>
      <c r="R55" s="208"/>
      <c r="S55" s="209"/>
      <c r="X55" s="210" t="e">
        <f t="shared" si="9"/>
        <v>#DIV/0!</v>
      </c>
    </row>
    <row r="56" spans="1:24" ht="15.75" customHeight="1" hidden="1">
      <c r="A56" s="211" t="s">
        <v>71</v>
      </c>
      <c r="B56" s="212">
        <f t="shared" si="13"/>
        <v>0</v>
      </c>
      <c r="C56" s="197">
        <f t="shared" si="14"/>
        <v>0</v>
      </c>
      <c r="D56" s="213">
        <f t="shared" si="14"/>
        <v>0</v>
      </c>
      <c r="E56" s="214" t="e">
        <f t="shared" si="0"/>
        <v>#DIV/0!</v>
      </c>
      <c r="F56" s="199"/>
      <c r="G56" s="215"/>
      <c r="H56" s="201"/>
      <c r="I56" s="216"/>
      <c r="J56" s="217" t="e">
        <f t="shared" si="15"/>
        <v>#DIV/0!</v>
      </c>
      <c r="K56" s="218"/>
      <c r="L56" s="219"/>
      <c r="M56" s="219"/>
      <c r="N56" s="220"/>
      <c r="O56" s="221"/>
      <c r="P56" s="219"/>
      <c r="Q56" s="219"/>
      <c r="R56" s="222"/>
      <c r="S56" s="209"/>
      <c r="X56" s="223" t="e">
        <f t="shared" si="9"/>
        <v>#DIV/0!</v>
      </c>
    </row>
    <row r="57" spans="1:24" ht="15.75" customHeight="1" hidden="1">
      <c r="A57" s="211" t="s">
        <v>72</v>
      </c>
      <c r="B57" s="212">
        <f t="shared" si="13"/>
        <v>0</v>
      </c>
      <c r="C57" s="197">
        <f t="shared" si="14"/>
        <v>0</v>
      </c>
      <c r="D57" s="213">
        <f t="shared" si="14"/>
        <v>0</v>
      </c>
      <c r="E57" s="214" t="e">
        <f t="shared" si="0"/>
        <v>#DIV/0!</v>
      </c>
      <c r="F57" s="199"/>
      <c r="G57" s="215"/>
      <c r="H57" s="201"/>
      <c r="I57" s="216"/>
      <c r="J57" s="217" t="e">
        <f t="shared" si="15"/>
        <v>#DIV/0!</v>
      </c>
      <c r="K57" s="218"/>
      <c r="L57" s="219"/>
      <c r="M57" s="219"/>
      <c r="N57" s="220"/>
      <c r="O57" s="224"/>
      <c r="P57" s="219"/>
      <c r="Q57" s="219"/>
      <c r="R57" s="222"/>
      <c r="S57" s="209"/>
      <c r="X57" s="223" t="e">
        <f t="shared" si="9"/>
        <v>#DIV/0!</v>
      </c>
    </row>
    <row r="58" spans="1:24" ht="15.75" customHeight="1" hidden="1">
      <c r="A58" s="211" t="s">
        <v>73</v>
      </c>
      <c r="B58" s="212">
        <f t="shared" si="13"/>
        <v>0</v>
      </c>
      <c r="C58" s="197">
        <f t="shared" si="14"/>
        <v>0</v>
      </c>
      <c r="D58" s="213">
        <f t="shared" si="14"/>
        <v>0</v>
      </c>
      <c r="E58" s="214" t="e">
        <f t="shared" si="0"/>
        <v>#DIV/0!</v>
      </c>
      <c r="F58" s="199"/>
      <c r="G58" s="215"/>
      <c r="H58" s="201"/>
      <c r="I58" s="216"/>
      <c r="J58" s="217" t="e">
        <f t="shared" si="15"/>
        <v>#DIV/0!</v>
      </c>
      <c r="K58" s="218"/>
      <c r="L58" s="219"/>
      <c r="M58" s="219"/>
      <c r="N58" s="220"/>
      <c r="O58" s="225"/>
      <c r="P58" s="219"/>
      <c r="Q58" s="219"/>
      <c r="R58" s="222"/>
      <c r="S58" s="209"/>
      <c r="X58" s="223" t="e">
        <f t="shared" si="9"/>
        <v>#DIV/0!</v>
      </c>
    </row>
    <row r="59" spans="1:24" ht="15.75" customHeight="1" hidden="1">
      <c r="A59" s="211" t="s">
        <v>74</v>
      </c>
      <c r="B59" s="212">
        <f t="shared" si="13"/>
        <v>0</v>
      </c>
      <c r="C59" s="197">
        <f t="shared" si="14"/>
        <v>0</v>
      </c>
      <c r="D59" s="213">
        <f t="shared" si="14"/>
        <v>0</v>
      </c>
      <c r="E59" s="214" t="e">
        <f t="shared" si="0"/>
        <v>#DIV/0!</v>
      </c>
      <c r="F59" s="199"/>
      <c r="G59" s="215"/>
      <c r="H59" s="201"/>
      <c r="I59" s="216"/>
      <c r="J59" s="217" t="e">
        <f t="shared" si="15"/>
        <v>#DIV/0!</v>
      </c>
      <c r="K59" s="218"/>
      <c r="L59" s="219"/>
      <c r="M59" s="219"/>
      <c r="N59" s="220"/>
      <c r="O59" s="226"/>
      <c r="P59" s="219"/>
      <c r="Q59" s="219"/>
      <c r="R59" s="222"/>
      <c r="S59" s="209"/>
      <c r="X59" s="223" t="e">
        <f t="shared" si="9"/>
        <v>#DIV/0!</v>
      </c>
    </row>
    <row r="60" spans="1:24" ht="15.75" customHeight="1" hidden="1">
      <c r="A60" s="211" t="s">
        <v>75</v>
      </c>
      <c r="B60" s="212">
        <f t="shared" si="13"/>
        <v>0</v>
      </c>
      <c r="C60" s="197">
        <f t="shared" si="14"/>
        <v>0</v>
      </c>
      <c r="D60" s="213">
        <f t="shared" si="14"/>
        <v>0</v>
      </c>
      <c r="E60" s="214" t="e">
        <f t="shared" si="0"/>
        <v>#DIV/0!</v>
      </c>
      <c r="F60" s="199"/>
      <c r="G60" s="227"/>
      <c r="H60" s="228"/>
      <c r="I60" s="229"/>
      <c r="J60" s="217" t="e">
        <f t="shared" si="15"/>
        <v>#DIV/0!</v>
      </c>
      <c r="K60" s="218"/>
      <c r="L60" s="219"/>
      <c r="M60" s="219"/>
      <c r="N60" s="220"/>
      <c r="O60" s="230"/>
      <c r="P60" s="219"/>
      <c r="Q60" s="219"/>
      <c r="R60" s="222"/>
      <c r="S60" s="209"/>
      <c r="X60" s="223" t="e">
        <f t="shared" si="9"/>
        <v>#DIV/0!</v>
      </c>
    </row>
    <row r="61" spans="1:24" ht="15.75" customHeight="1" hidden="1">
      <c r="A61" s="211" t="s">
        <v>76</v>
      </c>
      <c r="B61" s="212">
        <f t="shared" si="13"/>
        <v>0</v>
      </c>
      <c r="C61" s="197">
        <f t="shared" si="14"/>
        <v>0</v>
      </c>
      <c r="D61" s="213">
        <f t="shared" si="14"/>
        <v>0</v>
      </c>
      <c r="E61" s="214" t="e">
        <f t="shared" si="0"/>
        <v>#DIV/0!</v>
      </c>
      <c r="F61" s="199"/>
      <c r="G61" s="227"/>
      <c r="H61" s="201"/>
      <c r="I61" s="216"/>
      <c r="J61" s="217" t="e">
        <f t="shared" si="15"/>
        <v>#DIV/0!</v>
      </c>
      <c r="K61" s="231"/>
      <c r="L61" s="232"/>
      <c r="M61" s="232"/>
      <c r="N61" s="220"/>
      <c r="O61" s="233"/>
      <c r="P61" s="234"/>
      <c r="Q61" s="234"/>
      <c r="R61" s="222"/>
      <c r="S61" s="209"/>
      <c r="X61" s="223" t="e">
        <f t="shared" si="9"/>
        <v>#DIV/0!</v>
      </c>
    </row>
    <row r="62" spans="1:24" ht="15.75" customHeight="1" hidden="1">
      <c r="A62" s="211" t="s">
        <v>77</v>
      </c>
      <c r="B62" s="212">
        <f t="shared" si="13"/>
        <v>0</v>
      </c>
      <c r="C62" s="197">
        <f t="shared" si="14"/>
        <v>0</v>
      </c>
      <c r="D62" s="213">
        <f t="shared" si="14"/>
        <v>0</v>
      </c>
      <c r="E62" s="214" t="e">
        <f t="shared" si="0"/>
        <v>#DIV/0!</v>
      </c>
      <c r="F62" s="199"/>
      <c r="G62" s="227"/>
      <c r="H62" s="201"/>
      <c r="I62" s="216"/>
      <c r="J62" s="217" t="e">
        <f t="shared" si="15"/>
        <v>#DIV/0!</v>
      </c>
      <c r="K62" s="231"/>
      <c r="L62" s="232"/>
      <c r="M62" s="232"/>
      <c r="N62" s="220"/>
      <c r="O62" s="233"/>
      <c r="P62" s="232"/>
      <c r="Q62" s="232"/>
      <c r="R62" s="222"/>
      <c r="S62" s="209"/>
      <c r="X62" s="223" t="e">
        <f t="shared" si="9"/>
        <v>#DIV/0!</v>
      </c>
    </row>
    <row r="63" spans="1:24" ht="15.75" customHeight="1" hidden="1">
      <c r="A63" s="211" t="s">
        <v>78</v>
      </c>
      <c r="B63" s="212">
        <f t="shared" si="13"/>
        <v>0</v>
      </c>
      <c r="C63" s="197">
        <f t="shared" si="14"/>
        <v>0</v>
      </c>
      <c r="D63" s="213">
        <f t="shared" si="14"/>
        <v>0</v>
      </c>
      <c r="E63" s="214" t="e">
        <f t="shared" si="0"/>
        <v>#DIV/0!</v>
      </c>
      <c r="F63" s="199"/>
      <c r="G63" s="227"/>
      <c r="H63" s="201"/>
      <c r="I63" s="216"/>
      <c r="J63" s="217" t="e">
        <f t="shared" si="15"/>
        <v>#DIV/0!</v>
      </c>
      <c r="K63" s="231"/>
      <c r="L63" s="232"/>
      <c r="M63" s="232"/>
      <c r="N63" s="220"/>
      <c r="O63" s="233"/>
      <c r="P63" s="232"/>
      <c r="Q63" s="232"/>
      <c r="R63" s="222"/>
      <c r="S63" s="209"/>
      <c r="X63" s="223" t="e">
        <f t="shared" si="9"/>
        <v>#DIV/0!</v>
      </c>
    </row>
    <row r="64" spans="1:24" ht="15.75" customHeight="1" hidden="1">
      <c r="A64" s="211" t="s">
        <v>79</v>
      </c>
      <c r="B64" s="212">
        <f t="shared" si="13"/>
        <v>0</v>
      </c>
      <c r="C64" s="197">
        <f t="shared" si="14"/>
        <v>0</v>
      </c>
      <c r="D64" s="213">
        <f t="shared" si="14"/>
        <v>0</v>
      </c>
      <c r="E64" s="214" t="e">
        <f t="shared" si="0"/>
        <v>#DIV/0!</v>
      </c>
      <c r="F64" s="199"/>
      <c r="G64" s="227"/>
      <c r="H64" s="201"/>
      <c r="I64" s="216"/>
      <c r="J64" s="217" t="e">
        <f t="shared" si="15"/>
        <v>#DIV/0!</v>
      </c>
      <c r="K64" s="231"/>
      <c r="L64" s="232"/>
      <c r="M64" s="232"/>
      <c r="N64" s="220"/>
      <c r="O64" s="233"/>
      <c r="P64" s="234"/>
      <c r="Q64" s="234"/>
      <c r="R64" s="222"/>
      <c r="S64" s="209"/>
      <c r="X64" s="223" t="e">
        <f t="shared" si="9"/>
        <v>#DIV/0!</v>
      </c>
    </row>
    <row r="65" spans="1:24" ht="15.75" customHeight="1" hidden="1">
      <c r="A65" s="211" t="s">
        <v>80</v>
      </c>
      <c r="B65" s="212">
        <f t="shared" si="13"/>
        <v>0</v>
      </c>
      <c r="C65" s="197">
        <f t="shared" si="14"/>
        <v>0</v>
      </c>
      <c r="D65" s="213">
        <f t="shared" si="14"/>
        <v>0</v>
      </c>
      <c r="E65" s="214" t="e">
        <f t="shared" si="0"/>
        <v>#DIV/0!</v>
      </c>
      <c r="F65" s="199"/>
      <c r="G65" s="227"/>
      <c r="H65" s="201"/>
      <c r="I65" s="216"/>
      <c r="J65" s="217" t="e">
        <f t="shared" si="15"/>
        <v>#DIV/0!</v>
      </c>
      <c r="K65" s="231"/>
      <c r="L65" s="232"/>
      <c r="M65" s="232"/>
      <c r="N65" s="220"/>
      <c r="O65" s="233"/>
      <c r="P65" s="234"/>
      <c r="Q65" s="234"/>
      <c r="R65" s="222"/>
      <c r="S65" s="209"/>
      <c r="X65" s="223" t="e">
        <f t="shared" si="9"/>
        <v>#DIV/0!</v>
      </c>
    </row>
    <row r="66" spans="1:24" ht="15.75" customHeight="1" hidden="1">
      <c r="A66" s="211" t="s">
        <v>81</v>
      </c>
      <c r="B66" s="212">
        <f t="shared" si="13"/>
        <v>0</v>
      </c>
      <c r="C66" s="197">
        <f t="shared" si="14"/>
        <v>0</v>
      </c>
      <c r="D66" s="213">
        <f t="shared" si="14"/>
        <v>0</v>
      </c>
      <c r="E66" s="214" t="e">
        <f t="shared" si="0"/>
        <v>#DIV/0!</v>
      </c>
      <c r="F66" s="199"/>
      <c r="G66" s="227"/>
      <c r="H66" s="201"/>
      <c r="I66" s="216"/>
      <c r="J66" s="217" t="e">
        <f t="shared" si="15"/>
        <v>#DIV/0!</v>
      </c>
      <c r="K66" s="231"/>
      <c r="L66" s="232"/>
      <c r="M66" s="232"/>
      <c r="N66" s="220"/>
      <c r="O66" s="233"/>
      <c r="P66" s="234"/>
      <c r="Q66" s="234"/>
      <c r="R66" s="222"/>
      <c r="S66" s="209"/>
      <c r="X66" s="223" t="e">
        <f t="shared" si="9"/>
        <v>#DIV/0!</v>
      </c>
    </row>
    <row r="67" spans="1:24" ht="15.75" customHeight="1" hidden="1">
      <c r="A67" s="211" t="s">
        <v>82</v>
      </c>
      <c r="B67" s="212">
        <f t="shared" si="13"/>
        <v>0</v>
      </c>
      <c r="C67" s="197">
        <f t="shared" si="14"/>
        <v>0</v>
      </c>
      <c r="D67" s="213">
        <f t="shared" si="14"/>
        <v>0</v>
      </c>
      <c r="E67" s="214" t="e">
        <f t="shared" si="0"/>
        <v>#DIV/0!</v>
      </c>
      <c r="F67" s="199"/>
      <c r="G67" s="235"/>
      <c r="H67" s="201"/>
      <c r="I67" s="216"/>
      <c r="J67" s="217" t="e">
        <f t="shared" si="15"/>
        <v>#DIV/0!</v>
      </c>
      <c r="K67" s="236"/>
      <c r="L67" s="237"/>
      <c r="M67" s="237"/>
      <c r="N67" s="220"/>
      <c r="O67" s="238"/>
      <c r="P67" s="237"/>
      <c r="Q67" s="237"/>
      <c r="R67" s="222"/>
      <c r="S67" s="209"/>
      <c r="X67" s="223" t="e">
        <f t="shared" si="9"/>
        <v>#DIV/0!</v>
      </c>
    </row>
    <row r="68" spans="1:24" ht="15.75" customHeight="1" hidden="1">
      <c r="A68" s="211" t="s">
        <v>83</v>
      </c>
      <c r="B68" s="212">
        <f t="shared" si="13"/>
        <v>0</v>
      </c>
      <c r="C68" s="197">
        <f t="shared" si="14"/>
        <v>0</v>
      </c>
      <c r="D68" s="213">
        <f t="shared" si="14"/>
        <v>0</v>
      </c>
      <c r="E68" s="214" t="e">
        <f t="shared" si="0"/>
        <v>#DIV/0!</v>
      </c>
      <c r="F68" s="199"/>
      <c r="G68" s="239"/>
      <c r="H68" s="201"/>
      <c r="I68" s="216"/>
      <c r="J68" s="217" t="e">
        <f t="shared" si="15"/>
        <v>#DIV/0!</v>
      </c>
      <c r="K68" s="231"/>
      <c r="L68" s="232"/>
      <c r="M68" s="232"/>
      <c r="N68" s="220"/>
      <c r="O68" s="233"/>
      <c r="P68" s="232"/>
      <c r="Q68" s="232"/>
      <c r="R68" s="222"/>
      <c r="S68" s="209"/>
      <c r="X68" s="223" t="e">
        <f t="shared" si="9"/>
        <v>#DIV/0!</v>
      </c>
    </row>
    <row r="69" spans="1:24" ht="15.75" customHeight="1" hidden="1">
      <c r="A69" s="211" t="s">
        <v>84</v>
      </c>
      <c r="B69" s="212">
        <f t="shared" si="13"/>
        <v>0</v>
      </c>
      <c r="C69" s="197">
        <f t="shared" si="14"/>
        <v>0</v>
      </c>
      <c r="D69" s="213">
        <f t="shared" si="14"/>
        <v>0</v>
      </c>
      <c r="E69" s="214" t="e">
        <f t="shared" si="0"/>
        <v>#DIV/0!</v>
      </c>
      <c r="F69" s="199"/>
      <c r="G69" s="239"/>
      <c r="H69" s="201"/>
      <c r="I69" s="216"/>
      <c r="J69" s="217" t="e">
        <f t="shared" si="15"/>
        <v>#DIV/0!</v>
      </c>
      <c r="K69" s="231"/>
      <c r="L69" s="232"/>
      <c r="M69" s="232"/>
      <c r="N69" s="220"/>
      <c r="O69" s="233"/>
      <c r="P69" s="232"/>
      <c r="Q69" s="232"/>
      <c r="R69" s="222"/>
      <c r="S69" s="209"/>
      <c r="X69" s="223" t="e">
        <f t="shared" si="9"/>
        <v>#DIV/0!</v>
      </c>
    </row>
    <row r="70" spans="1:24" ht="15.75" customHeight="1" hidden="1">
      <c r="A70" s="211" t="s">
        <v>85</v>
      </c>
      <c r="B70" s="212">
        <f t="shared" si="13"/>
        <v>0</v>
      </c>
      <c r="C70" s="197">
        <f t="shared" si="14"/>
        <v>0</v>
      </c>
      <c r="D70" s="213">
        <f t="shared" si="14"/>
        <v>0</v>
      </c>
      <c r="E70" s="214" t="e">
        <f t="shared" si="0"/>
        <v>#DIV/0!</v>
      </c>
      <c r="F70" s="199"/>
      <c r="G70" s="239"/>
      <c r="H70" s="201"/>
      <c r="I70" s="216"/>
      <c r="J70" s="217" t="e">
        <f t="shared" si="15"/>
        <v>#DIV/0!</v>
      </c>
      <c r="K70" s="231"/>
      <c r="L70" s="232"/>
      <c r="M70" s="232"/>
      <c r="N70" s="220"/>
      <c r="O70" s="233"/>
      <c r="P70" s="232"/>
      <c r="Q70" s="232"/>
      <c r="R70" s="222"/>
      <c r="S70" s="209"/>
      <c r="X70" s="223" t="e">
        <f t="shared" si="9"/>
        <v>#DIV/0!</v>
      </c>
    </row>
    <row r="71" spans="1:24" ht="15.75" customHeight="1" hidden="1">
      <c r="A71" s="211" t="s">
        <v>86</v>
      </c>
      <c r="B71" s="212">
        <f t="shared" si="13"/>
        <v>0</v>
      </c>
      <c r="C71" s="197">
        <f t="shared" si="14"/>
        <v>0</v>
      </c>
      <c r="D71" s="213">
        <f t="shared" si="14"/>
        <v>0</v>
      </c>
      <c r="E71" s="214" t="e">
        <f aca="true" t="shared" si="17" ref="E71:E76">D71/C71</f>
        <v>#DIV/0!</v>
      </c>
      <c r="F71" s="240"/>
      <c r="G71" s="239"/>
      <c r="H71" s="228"/>
      <c r="I71" s="229"/>
      <c r="J71" s="217" t="e">
        <f t="shared" si="15"/>
        <v>#DIV/0!</v>
      </c>
      <c r="K71" s="231"/>
      <c r="L71" s="232"/>
      <c r="M71" s="232"/>
      <c r="N71" s="220"/>
      <c r="O71" s="233"/>
      <c r="P71" s="232"/>
      <c r="Q71" s="232"/>
      <c r="R71" s="222"/>
      <c r="S71" s="209"/>
      <c r="X71" s="223" t="e">
        <f t="shared" si="9"/>
        <v>#DIV/0!</v>
      </c>
    </row>
    <row r="72" spans="1:24" ht="15.75" customHeight="1" hidden="1">
      <c r="A72" s="211" t="s">
        <v>87</v>
      </c>
      <c r="B72" s="212">
        <f t="shared" si="13"/>
        <v>0</v>
      </c>
      <c r="C72" s="197">
        <f t="shared" si="14"/>
        <v>0</v>
      </c>
      <c r="D72" s="213">
        <f t="shared" si="14"/>
        <v>0</v>
      </c>
      <c r="E72" s="214" t="e">
        <f t="shared" si="17"/>
        <v>#DIV/0!</v>
      </c>
      <c r="F72" s="241"/>
      <c r="G72" s="239"/>
      <c r="H72" s="201"/>
      <c r="I72" s="242"/>
      <c r="J72" s="217" t="e">
        <f t="shared" si="15"/>
        <v>#DIV/0!</v>
      </c>
      <c r="K72" s="231"/>
      <c r="L72" s="232"/>
      <c r="M72" s="232"/>
      <c r="N72" s="220"/>
      <c r="O72" s="233"/>
      <c r="P72" s="232"/>
      <c r="Q72" s="232"/>
      <c r="R72" s="222"/>
      <c r="S72" s="209"/>
      <c r="X72" s="223" t="e">
        <f t="shared" si="9"/>
        <v>#DIV/0!</v>
      </c>
    </row>
    <row r="73" spans="1:24" ht="15.75" customHeight="1" hidden="1">
      <c r="A73" s="243" t="s">
        <v>88</v>
      </c>
      <c r="B73" s="212">
        <f t="shared" si="13"/>
        <v>0</v>
      </c>
      <c r="C73" s="197">
        <f t="shared" si="14"/>
        <v>0</v>
      </c>
      <c r="D73" s="213">
        <f t="shared" si="14"/>
        <v>0</v>
      </c>
      <c r="E73" s="214" t="e">
        <f t="shared" si="17"/>
        <v>#DIV/0!</v>
      </c>
      <c r="F73" s="244"/>
      <c r="G73" s="239"/>
      <c r="H73" s="245"/>
      <c r="I73" s="245"/>
      <c r="J73" s="217" t="e">
        <f t="shared" si="15"/>
        <v>#DIV/0!</v>
      </c>
      <c r="K73" s="246"/>
      <c r="L73" s="247"/>
      <c r="M73" s="247"/>
      <c r="N73" s="248"/>
      <c r="O73" s="249"/>
      <c r="P73" s="247"/>
      <c r="Q73" s="247"/>
      <c r="R73" s="222"/>
      <c r="S73" s="209"/>
      <c r="X73" s="223" t="e">
        <f t="shared" si="9"/>
        <v>#DIV/0!</v>
      </c>
    </row>
    <row r="74" spans="1:24" ht="15.75" customHeight="1" hidden="1">
      <c r="A74" s="250" t="s">
        <v>89</v>
      </c>
      <c r="B74" s="212">
        <f>F74+K74+O74</f>
        <v>0</v>
      </c>
      <c r="C74" s="197">
        <f aca="true" t="shared" si="18" ref="C74:D78">H74+L74+P74</f>
        <v>0</v>
      </c>
      <c r="D74" s="213">
        <f t="shared" si="18"/>
        <v>0</v>
      </c>
      <c r="E74" s="214" t="e">
        <f t="shared" si="17"/>
        <v>#DIV/0!</v>
      </c>
      <c r="F74" s="251"/>
      <c r="G74" s="252"/>
      <c r="H74" s="228"/>
      <c r="I74" s="229"/>
      <c r="J74" s="217" t="e">
        <f t="shared" si="15"/>
        <v>#DIV/0!</v>
      </c>
      <c r="K74" s="246"/>
      <c r="L74" s="247"/>
      <c r="M74" s="247"/>
      <c r="N74" s="248"/>
      <c r="O74" s="249"/>
      <c r="P74" s="247"/>
      <c r="Q74" s="247"/>
      <c r="R74" s="253"/>
      <c r="S74" s="209"/>
      <c r="X74" s="223" t="e">
        <f>O74/T74</f>
        <v>#DIV/0!</v>
      </c>
    </row>
    <row r="75" spans="1:24" ht="15.75" customHeight="1" hidden="1">
      <c r="A75" s="243" t="s">
        <v>90</v>
      </c>
      <c r="B75" s="212">
        <f>F75+K75+O75</f>
        <v>0</v>
      </c>
      <c r="C75" s="197">
        <f t="shared" si="18"/>
        <v>0</v>
      </c>
      <c r="D75" s="213">
        <f t="shared" si="18"/>
        <v>0</v>
      </c>
      <c r="E75" s="254" t="e">
        <f t="shared" si="17"/>
        <v>#DIV/0!</v>
      </c>
      <c r="F75" s="251"/>
      <c r="G75" s="252"/>
      <c r="H75" s="255"/>
      <c r="I75" s="255"/>
      <c r="J75" s="256" t="e">
        <f>I75/H75</f>
        <v>#DIV/0!</v>
      </c>
      <c r="K75" s="246"/>
      <c r="L75" s="247"/>
      <c r="M75" s="247"/>
      <c r="N75" s="248"/>
      <c r="O75" s="257"/>
      <c r="P75" s="247"/>
      <c r="Q75" s="247"/>
      <c r="R75" s="253"/>
      <c r="S75" s="209"/>
      <c r="X75" s="223" t="e">
        <f>O75/T75</f>
        <v>#DIV/0!</v>
      </c>
    </row>
    <row r="76" spans="1:24" ht="15.75" customHeight="1" hidden="1">
      <c r="A76" s="258" t="s">
        <v>91</v>
      </c>
      <c r="B76" s="212">
        <f>F76+K76+O76</f>
        <v>0</v>
      </c>
      <c r="C76" s="197">
        <f t="shared" si="18"/>
        <v>0</v>
      </c>
      <c r="D76" s="213">
        <f t="shared" si="18"/>
        <v>0</v>
      </c>
      <c r="E76" s="254" t="e">
        <f t="shared" si="17"/>
        <v>#DIV/0!</v>
      </c>
      <c r="F76" s="251"/>
      <c r="G76" s="252"/>
      <c r="H76" s="259"/>
      <c r="I76" s="242"/>
      <c r="J76" s="256" t="e">
        <f t="shared" si="15"/>
        <v>#DIV/0!</v>
      </c>
      <c r="K76" s="260"/>
      <c r="L76" s="261"/>
      <c r="M76" s="261"/>
      <c r="N76" s="262"/>
      <c r="O76" s="257"/>
      <c r="P76" s="247"/>
      <c r="Q76" s="247"/>
      <c r="R76" s="263"/>
      <c r="S76" s="209"/>
      <c r="X76" s="223" t="e">
        <f>O76/T76</f>
        <v>#DIV/0!</v>
      </c>
    </row>
    <row r="77" spans="1:24" ht="20.25" hidden="1">
      <c r="A77" t="s">
        <v>92</v>
      </c>
      <c r="B77" s="212">
        <f>F77+K77+O77</f>
        <v>0</v>
      </c>
      <c r="C77" s="197">
        <f t="shared" si="18"/>
        <v>0</v>
      </c>
      <c r="D77" s="213">
        <f t="shared" si="18"/>
        <v>0</v>
      </c>
      <c r="E77" s="264"/>
      <c r="F77" s="264"/>
      <c r="G77" s="264"/>
      <c r="H77" s="264"/>
      <c r="I77" s="264"/>
      <c r="J77" s="264"/>
      <c r="L77" s="265"/>
      <c r="M77" s="265"/>
      <c r="N77" s="265"/>
      <c r="O77" s="266"/>
      <c r="P77" s="266">
        <v>0</v>
      </c>
      <c r="Q77" s="266">
        <v>0</v>
      </c>
      <c r="R77" s="265"/>
      <c r="S77" s="265"/>
      <c r="X77" s="223" t="e">
        <f>O77/T77</f>
        <v>#DIV/0!</v>
      </c>
    </row>
    <row r="78" spans="1:24" ht="20.25" hidden="1">
      <c r="A78" t="s">
        <v>93</v>
      </c>
      <c r="B78" s="212">
        <f>F78+K78+O78</f>
        <v>0</v>
      </c>
      <c r="C78" s="197">
        <f t="shared" si="18"/>
        <v>0</v>
      </c>
      <c r="D78" s="213">
        <f t="shared" si="18"/>
        <v>0</v>
      </c>
      <c r="E78" s="264"/>
      <c r="F78" s="264"/>
      <c r="G78" s="264"/>
      <c r="H78" s="264"/>
      <c r="I78" s="264"/>
      <c r="J78" s="264"/>
      <c r="L78" s="265"/>
      <c r="M78" s="265"/>
      <c r="N78" s="265"/>
      <c r="O78" s="266"/>
      <c r="P78" s="266">
        <v>0</v>
      </c>
      <c r="Q78" s="266">
        <v>0</v>
      </c>
      <c r="R78" s="265"/>
      <c r="S78" s="265"/>
      <c r="X78" s="223" t="e">
        <f>O78/T78</f>
        <v>#DIV/0!</v>
      </c>
    </row>
    <row r="79" spans="12:19" ht="12.75">
      <c r="L79" s="265"/>
      <c r="M79" s="265"/>
      <c r="N79" s="265"/>
      <c r="O79" s="265"/>
      <c r="P79" s="265" t="s">
        <v>94</v>
      </c>
      <c r="Q79" s="265"/>
      <c r="R79" s="265"/>
      <c r="S79" s="265"/>
    </row>
    <row r="80" spans="1:19" ht="12.75">
      <c r="A80" t="s">
        <v>95</v>
      </c>
      <c r="L80" s="265"/>
      <c r="M80" s="265"/>
      <c r="N80" s="265"/>
      <c r="O80" s="265"/>
      <c r="P80" s="265"/>
      <c r="Q80" s="265"/>
      <c r="R80" s="265"/>
      <c r="S80" s="265"/>
    </row>
    <row r="81" spans="12:19" ht="12.75">
      <c r="L81" s="265"/>
      <c r="M81" s="265"/>
      <c r="N81" s="265"/>
      <c r="O81" s="265"/>
      <c r="P81" s="265"/>
      <c r="Q81" s="265"/>
      <c r="R81" s="265"/>
      <c r="S81" s="265"/>
    </row>
    <row r="82" spans="12:19" ht="12.75">
      <c r="L82" s="265"/>
      <c r="M82" s="265"/>
      <c r="N82" s="265"/>
      <c r="O82" s="265"/>
      <c r="P82" s="265"/>
      <c r="Q82" s="265"/>
      <c r="R82" s="265"/>
      <c r="S82" s="265"/>
    </row>
    <row r="83" spans="12:19" ht="12.75">
      <c r="L83" s="265"/>
      <c r="M83" s="265"/>
      <c r="N83" s="265"/>
      <c r="O83" s="265"/>
      <c r="P83" s="267"/>
      <c r="Q83" s="265"/>
      <c r="R83" s="265"/>
      <c r="S83" s="265"/>
    </row>
    <row r="84" spans="9:19" ht="12.75">
      <c r="I84" s="268"/>
      <c r="L84" s="265"/>
      <c r="M84" s="265"/>
      <c r="N84" s="265"/>
      <c r="O84" s="265"/>
      <c r="P84" s="265"/>
      <c r="Q84" s="265"/>
      <c r="R84" s="265"/>
      <c r="S84" s="265"/>
    </row>
    <row r="85" spans="9:19" ht="18">
      <c r="I85" s="269"/>
      <c r="L85" s="265"/>
      <c r="M85" s="265"/>
      <c r="N85" s="265"/>
      <c r="O85" s="265"/>
      <c r="P85" s="265"/>
      <c r="Q85" s="265"/>
      <c r="R85" s="265"/>
      <c r="S85" s="265"/>
    </row>
    <row r="86" spans="12:19" ht="12.75">
      <c r="L86" s="265"/>
      <c r="M86" s="265"/>
      <c r="N86" s="265"/>
      <c r="O86" s="265"/>
      <c r="P86" s="265"/>
      <c r="Q86" s="265"/>
      <c r="R86" s="265"/>
      <c r="S86" s="265"/>
    </row>
    <row r="87" spans="12:19" ht="12.75">
      <c r="L87" s="265"/>
      <c r="M87" s="265"/>
      <c r="N87" s="265"/>
      <c r="O87" s="265"/>
      <c r="P87" s="265"/>
      <c r="Q87" s="265"/>
      <c r="R87" s="265"/>
      <c r="S87" s="265"/>
    </row>
    <row r="88" spans="12:19" ht="12.75">
      <c r="L88" s="265"/>
      <c r="M88" s="265"/>
      <c r="N88" s="265"/>
      <c r="O88" s="265"/>
      <c r="P88" s="265"/>
      <c r="Q88" s="265"/>
      <c r="R88" s="265"/>
      <c r="S88" s="265"/>
    </row>
    <row r="89" spans="12:19" ht="12.75">
      <c r="L89" s="265"/>
      <c r="M89" s="265"/>
      <c r="N89" s="265"/>
      <c r="O89" s="265"/>
      <c r="P89" s="265"/>
      <c r="Q89" s="265"/>
      <c r="R89" s="265"/>
      <c r="S89" s="265"/>
    </row>
    <row r="90" spans="12:19" ht="12.75">
      <c r="L90" s="265"/>
      <c r="M90" s="265"/>
      <c r="N90" s="265"/>
      <c r="O90" s="265"/>
      <c r="P90" s="265"/>
      <c r="Q90" s="265"/>
      <c r="R90" s="265"/>
      <c r="S90" s="265"/>
    </row>
    <row r="91" spans="12:19" ht="12.75">
      <c r="L91" s="265"/>
      <c r="M91" s="265"/>
      <c r="N91" s="265"/>
      <c r="O91" s="265"/>
      <c r="P91" s="265"/>
      <c r="Q91" s="265"/>
      <c r="R91" s="265"/>
      <c r="S91" s="265"/>
    </row>
    <row r="92" spans="12:19" ht="12.75">
      <c r="L92" s="265"/>
      <c r="M92" s="265"/>
      <c r="N92" s="265"/>
      <c r="O92" s="265"/>
      <c r="P92" s="265"/>
      <c r="Q92" s="265"/>
      <c r="R92" s="265"/>
      <c r="S92" s="265"/>
    </row>
    <row r="93" spans="12:19" ht="12.75">
      <c r="L93" s="265"/>
      <c r="M93" s="265"/>
      <c r="N93" s="265"/>
      <c r="O93" s="265"/>
      <c r="P93" s="265"/>
      <c r="Q93" s="265"/>
      <c r="R93" s="265"/>
      <c r="S93" s="265"/>
    </row>
    <row r="94" spans="12:19" ht="12.75">
      <c r="L94" s="265"/>
      <c r="M94" s="265"/>
      <c r="N94" s="265"/>
      <c r="O94" s="265"/>
      <c r="P94" s="265"/>
      <c r="Q94" s="265"/>
      <c r="R94" s="265"/>
      <c r="S94" s="265"/>
    </row>
    <row r="95" spans="12:19" ht="12.75">
      <c r="L95" s="265"/>
      <c r="M95" s="265"/>
      <c r="N95" s="265"/>
      <c r="O95" s="265"/>
      <c r="P95" s="265"/>
      <c r="Q95" s="265"/>
      <c r="R95" s="265"/>
      <c r="S95" s="265"/>
    </row>
    <row r="96" spans="12:19" ht="12.75">
      <c r="L96" s="265"/>
      <c r="M96" s="265"/>
      <c r="N96" s="265"/>
      <c r="O96" s="265"/>
      <c r="P96" s="265"/>
      <c r="Q96" s="265"/>
      <c r="R96" s="265"/>
      <c r="S96" s="265"/>
    </row>
    <row r="97" spans="12:19" ht="12.75">
      <c r="L97" s="265"/>
      <c r="M97" s="265"/>
      <c r="N97" s="265"/>
      <c r="O97" s="265"/>
      <c r="P97" s="265"/>
      <c r="Q97" s="265"/>
      <c r="R97" s="265"/>
      <c r="S97" s="265"/>
    </row>
    <row r="98" spans="12:19" ht="12.75">
      <c r="L98" s="265"/>
      <c r="M98" s="265"/>
      <c r="N98" s="265"/>
      <c r="O98" s="265"/>
      <c r="P98" s="265"/>
      <c r="Q98" s="265"/>
      <c r="R98" s="265"/>
      <c r="S98" s="265"/>
    </row>
    <row r="99" spans="12:19" ht="12.75">
      <c r="L99" s="265"/>
      <c r="M99" s="265"/>
      <c r="N99" s="265"/>
      <c r="O99" s="265"/>
      <c r="P99" s="265"/>
      <c r="Q99" s="265"/>
      <c r="R99" s="265"/>
      <c r="S99" s="265"/>
    </row>
    <row r="100" spans="12:19" ht="12.75">
      <c r="L100" s="265"/>
      <c r="M100" s="265"/>
      <c r="N100" s="265"/>
      <c r="O100" s="265"/>
      <c r="P100" s="265"/>
      <c r="Q100" s="265"/>
      <c r="R100" s="265"/>
      <c r="S100" s="265"/>
    </row>
    <row r="101" spans="12:19" ht="12.75">
      <c r="L101" s="265"/>
      <c r="M101" s="265"/>
      <c r="N101" s="265"/>
      <c r="O101" s="265"/>
      <c r="P101" s="265"/>
      <c r="Q101" s="265"/>
      <c r="R101" s="265"/>
      <c r="S101" s="265"/>
    </row>
    <row r="102" spans="12:19" ht="12.75">
      <c r="L102" s="265"/>
      <c r="M102" s="265"/>
      <c r="N102" s="265"/>
      <c r="O102" s="265"/>
      <c r="P102" s="265"/>
      <c r="Q102" s="265"/>
      <c r="R102" s="265"/>
      <c r="S102" s="265"/>
    </row>
    <row r="103" spans="12:19" ht="12.75">
      <c r="L103" s="265"/>
      <c r="M103" s="265"/>
      <c r="N103" s="265"/>
      <c r="O103" s="265"/>
      <c r="P103" s="265"/>
      <c r="Q103" s="265"/>
      <c r="R103" s="265"/>
      <c r="S103" s="265"/>
    </row>
    <row r="104" spans="12:19" ht="12.75">
      <c r="L104" s="265"/>
      <c r="M104" s="265"/>
      <c r="N104" s="265"/>
      <c r="O104" s="265"/>
      <c r="P104" s="265"/>
      <c r="Q104" s="265"/>
      <c r="R104" s="265"/>
      <c r="S104" s="265"/>
    </row>
    <row r="105" spans="12:19" ht="12.75">
      <c r="L105" s="265"/>
      <c r="M105" s="265"/>
      <c r="N105" s="265"/>
      <c r="O105" s="265"/>
      <c r="P105" s="265"/>
      <c r="Q105" s="265"/>
      <c r="R105" s="265"/>
      <c r="S105" s="265"/>
    </row>
  </sheetData>
  <mergeCells count="8">
    <mergeCell ref="W5:X5"/>
    <mergeCell ref="K5:N5"/>
    <mergeCell ref="O5:R5"/>
    <mergeCell ref="S5:T5"/>
    <mergeCell ref="U5:V5"/>
    <mergeCell ref="A2:R2"/>
    <mergeCell ref="U2:X4"/>
    <mergeCell ref="A3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2010-11-22T10:45:04Z</dcterms:created>
  <dcterms:modified xsi:type="dcterms:W3CDTF">2010-11-22T10:46:09Z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_AdHocReviewCycle">
    <vt:i4>-222500369</vt:i4>
  </property>
  <property fmtid="{D5CDD505-2E9C-101B-9397-08002B2CF9AE}" pid="4" name="_EmailSubje">
    <vt:lpwstr>УПЕК інфо на веб-сайт</vt:lpwstr>
  </property>
  <property fmtid="{D5CDD505-2E9C-101B-9397-08002B2CF9AE}" pid="5" name="_AuthorEma">
    <vt:lpwstr>upek@kharkivoda.gov.ua</vt:lpwstr>
  </property>
  <property fmtid="{D5CDD505-2E9C-101B-9397-08002B2CF9AE}" pid="6" name="_AuthorEmailDisplayNa">
    <vt:lpwstr>upek</vt:lpwstr>
  </property>
</Properties>
</file>